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<sst xmlns="http://schemas.openxmlformats.org/spreadsheetml/2006/main" count="80" uniqueCount="60">
  <si>
    <t>丽水市莲都区“残疾人之家”2023年10-12月运营补助汇总表</t>
  </si>
  <si>
    <t>序号</t>
  </si>
  <si>
    <t>机构名称</t>
  </si>
  <si>
    <t>运营主体</t>
  </si>
  <si>
    <t>服务人数</t>
  </si>
  <si>
    <t>考核得分</t>
  </si>
  <si>
    <t>类型</t>
  </si>
  <si>
    <t>补助金额（元）</t>
  </si>
  <si>
    <t>备注</t>
  </si>
  <si>
    <t>10月</t>
  </si>
  <si>
    <t>11月</t>
  </si>
  <si>
    <t>12月</t>
  </si>
  <si>
    <t>丽水市莲都区白云街道残疾人之家</t>
  </si>
  <si>
    <t>丽水云爱护理服务有限公司</t>
  </si>
  <si>
    <t>其他</t>
  </si>
  <si>
    <t>11月份1人新入职，未满一个月按半个月计补</t>
  </si>
  <si>
    <t>丽水市莲都区万象街道金潮残疾人之家</t>
  </si>
  <si>
    <t>浙江金潮实业有限公司</t>
  </si>
  <si>
    <t>工疗</t>
  </si>
  <si>
    <t>11月份1人新入职，未满一个月按半个月计补，12月份4人新入职，未满一个月按半个月计补</t>
  </si>
  <si>
    <t>丽水市莲都区万象街道聚新残疾人之家</t>
  </si>
  <si>
    <t>丽水市聚新科技有限公司</t>
  </si>
  <si>
    <t>丽水市莲都区岩泉街道管家残疾人之家</t>
  </si>
  <si>
    <t>丽水市莲都区管家养老院</t>
  </si>
  <si>
    <t>10月份12月份各1人新入职，未满一个月按半个月计补。</t>
  </si>
  <si>
    <t>丽水市莲都区岩泉街道黄畈残疾人之家</t>
  </si>
  <si>
    <t>良固控股集团股份有限公司</t>
  </si>
  <si>
    <t>丽水市莲都区紫金街道聚优残疾人之家</t>
  </si>
  <si>
    <t>丽水市聚优护理服务有限公司</t>
  </si>
  <si>
    <t>12月1人新入职，未满一个月，按半个月计补</t>
  </si>
  <si>
    <t>丽水市莲都区紫金街道水东残疾人之家</t>
  </si>
  <si>
    <t>丽水市莲都区顺意塑料制品制造服务部</t>
  </si>
  <si>
    <t>12月份1人新入职，未满一个月按半个月计补。</t>
  </si>
  <si>
    <t>丽水市莲都区联城街道娄丰堰社区残疾人之家</t>
  </si>
  <si>
    <t>丽水市弘泰居家养老服务有限公司</t>
  </si>
  <si>
    <t>丽水市莲都区碧湖镇上街残疾人之家</t>
  </si>
  <si>
    <t>浙江大峰合成革有限公司</t>
  </si>
  <si>
    <t>10月份1人新入职，未满一个月按半个月计补</t>
  </si>
  <si>
    <t>丽水市莲都区碧湖镇非王残疾人之家</t>
  </si>
  <si>
    <t>浙江非王泵阀有限公司</t>
  </si>
  <si>
    <t>丽水市莲都区碧湖镇爱善残疾人之家</t>
  </si>
  <si>
    <t>丽水市莲都区爱善塑料制品制造服务部</t>
  </si>
  <si>
    <t>丽水市莲都区雅溪镇残疾人之家</t>
  </si>
  <si>
    <t>丽水市莲都区雅溪镇示范型居家养老服务中心</t>
  </si>
  <si>
    <t>丽水市莲都区大港头镇残疾人之家</t>
  </si>
  <si>
    <t>丽水市不老松为老服务中心</t>
  </si>
  <si>
    <t>丽水市莲都区太平乡残疾人之家</t>
  </si>
  <si>
    <t>丽水市莲都区老竹畲族镇榴溪残疾人之家</t>
  </si>
  <si>
    <t>丽水市莲都区琛琛来料加工服务部</t>
  </si>
  <si>
    <t>丽水市莲都区黄村乡残疾人之家</t>
  </si>
  <si>
    <t>浙江超成阀门制造有限公司</t>
  </si>
  <si>
    <t>丽水市莲都区王建凤来料加工厂</t>
  </si>
  <si>
    <t>丽水市莲都区仙渡乡残疾人之家</t>
  </si>
  <si>
    <t>丽水市莲都区老翁来料加工厂</t>
  </si>
  <si>
    <t>丽水市莲都区丽新乡残疾人之家</t>
  </si>
  <si>
    <t>丽水市莲都区涂菊琴来料加工厂</t>
  </si>
  <si>
    <t>丽水市莲都区峰源乡残疾人之家</t>
  </si>
  <si>
    <t>丽水市莲都区何连芳来料加工坊</t>
  </si>
  <si>
    <t>合计</t>
  </si>
  <si>
    <t>注：每安置1名莲都籍残疾人可享受每年4个月最低工资标准的运营资金补助；享受企业退税政策的每安置1名莲都区籍残疾人可享受每年2个月最低工资标准的运营资金补助(最低工资标准为1840元)。按实际服务莲都籍残疾人人数，给予每人每月400元的运营资金补助。新入职当月达到半个月计补时长和天数的，给予半个月补助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</si>
</sst>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仿宋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2" workbookViewId="0">
      <selection activeCell="L11" sqref="L11"/>
    </sheetView>
  </sheetViews>
  <sheetFormatPr defaultColWidth="9" defaultRowHeight="13.5"/>
  <cols>
    <col min="1" max="1" width="4.875" customWidth="1"/>
    <col min="2" max="2" width="40" customWidth="1"/>
    <col min="3" max="3" width="39.125" customWidth="1"/>
    <col min="4" max="4" width="6.875" customWidth="1"/>
    <col min="5" max="5" width="6.5" customWidth="1"/>
    <col min="6" max="6" width="5.75" customWidth="1"/>
    <col min="8" max="8" width="7.625" customWidth="1"/>
    <col min="9" max="9" width="11.125" customWidth="1"/>
    <col min="10" max="10" width="14.25" customWidth="1"/>
  </cols>
  <sheetData>
    <row r="1" ht="4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4" t="s">
        <v>5</v>
      </c>
      <c r="H2" s="5" t="s">
        <v>6</v>
      </c>
      <c r="I2" s="4" t="s">
        <v>7</v>
      </c>
      <c r="J2" s="9" t="s">
        <v>8</v>
      </c>
    </row>
    <row r="3" ht="28" customHeight="1" spans="1:10">
      <c r="A3" s="3"/>
      <c r="B3" s="3"/>
      <c r="C3" s="3"/>
      <c r="D3" s="4" t="s">
        <v>9</v>
      </c>
      <c r="E3" s="4" t="s">
        <v>10</v>
      </c>
      <c r="F3" s="4" t="s">
        <v>11</v>
      </c>
      <c r="G3" s="4"/>
      <c r="H3" s="6"/>
      <c r="I3" s="4"/>
      <c r="J3" s="9"/>
    </row>
    <row r="4" s="1" customFormat="1" ht="28" customHeight="1" spans="1:10">
      <c r="A4" s="7">
        <v>1</v>
      </c>
      <c r="B4" s="7" t="s">
        <v>12</v>
      </c>
      <c r="C4" s="8" t="s">
        <v>13</v>
      </c>
      <c r="D4" s="9">
        <v>8</v>
      </c>
      <c r="E4" s="9">
        <v>11</v>
      </c>
      <c r="F4" s="9">
        <v>11</v>
      </c>
      <c r="G4" s="9">
        <v>92.6</v>
      </c>
      <c r="H4" s="9" t="s">
        <v>14</v>
      </c>
      <c r="I4" s="9">
        <f>(D4+10.5+F4)*1013</f>
        <v>29883.5</v>
      </c>
      <c r="J4" s="18" t="s">
        <v>15</v>
      </c>
    </row>
    <row r="5" s="1" customFormat="1" ht="54" customHeight="1" spans="1:10">
      <c r="A5" s="7">
        <v>2</v>
      </c>
      <c r="B5" s="7" t="s">
        <v>16</v>
      </c>
      <c r="C5" s="8" t="s">
        <v>17</v>
      </c>
      <c r="D5" s="9">
        <v>47</v>
      </c>
      <c r="E5" s="9">
        <v>50</v>
      </c>
      <c r="F5" s="9">
        <v>52</v>
      </c>
      <c r="G5" s="9">
        <v>97</v>
      </c>
      <c r="H5" s="9" t="s">
        <v>18</v>
      </c>
      <c r="I5" s="9">
        <f>(D5+49.5+50)*707</f>
        <v>103575.5</v>
      </c>
      <c r="J5" s="19" t="s">
        <v>19</v>
      </c>
    </row>
    <row r="6" s="1" customFormat="1" ht="28" customHeight="1" spans="1:10">
      <c r="A6" s="7">
        <v>3</v>
      </c>
      <c r="B6" s="7" t="s">
        <v>20</v>
      </c>
      <c r="C6" s="8" t="s">
        <v>21</v>
      </c>
      <c r="D6" s="9">
        <v>36</v>
      </c>
      <c r="E6" s="9">
        <v>38</v>
      </c>
      <c r="F6" s="9">
        <v>36</v>
      </c>
      <c r="G6" s="9">
        <v>96.9</v>
      </c>
      <c r="H6" s="9" t="s">
        <v>18</v>
      </c>
      <c r="I6" s="9">
        <f>(D6+E6+F6)*707</f>
        <v>77770</v>
      </c>
      <c r="J6" s="20"/>
    </row>
    <row r="7" s="1" customFormat="1" ht="28" customHeight="1" spans="1:10">
      <c r="A7" s="7">
        <v>4</v>
      </c>
      <c r="B7" s="7" t="s">
        <v>22</v>
      </c>
      <c r="C7" s="8" t="s">
        <v>23</v>
      </c>
      <c r="D7" s="9">
        <v>64</v>
      </c>
      <c r="E7" s="9">
        <v>71</v>
      </c>
      <c r="F7" s="9">
        <v>74</v>
      </c>
      <c r="G7" s="9">
        <v>93.7</v>
      </c>
      <c r="H7" s="9" t="s">
        <v>14</v>
      </c>
      <c r="I7" s="9">
        <f>(63.5+E7+73.5)*1013</f>
        <v>210704</v>
      </c>
      <c r="J7" s="19" t="s">
        <v>24</v>
      </c>
    </row>
    <row r="8" s="1" customFormat="1" ht="28" customHeight="1" spans="1:10">
      <c r="A8" s="7">
        <v>5</v>
      </c>
      <c r="B8" s="10" t="s">
        <v>25</v>
      </c>
      <c r="C8" s="8" t="s">
        <v>26</v>
      </c>
      <c r="D8" s="9">
        <v>52</v>
      </c>
      <c r="E8" s="9">
        <v>52</v>
      </c>
      <c r="F8" s="9">
        <v>52</v>
      </c>
      <c r="G8" s="11">
        <v>96.4</v>
      </c>
      <c r="H8" s="11" t="s">
        <v>18</v>
      </c>
      <c r="I8" s="9">
        <f>(D8+E8+F8)*707</f>
        <v>110292</v>
      </c>
      <c r="J8" s="21"/>
    </row>
    <row r="9" s="1" customFormat="1" ht="28" customHeight="1" spans="1:10">
      <c r="A9" s="7">
        <v>6</v>
      </c>
      <c r="B9" s="7" t="s">
        <v>27</v>
      </c>
      <c r="C9" s="8" t="s">
        <v>28</v>
      </c>
      <c r="D9" s="7">
        <v>21</v>
      </c>
      <c r="E9" s="7">
        <v>17</v>
      </c>
      <c r="F9" s="7">
        <v>24</v>
      </c>
      <c r="G9" s="7">
        <v>91.3</v>
      </c>
      <c r="H9" s="7" t="s">
        <v>14</v>
      </c>
      <c r="I9" s="9">
        <f>(D9+E9+23.5)*1013</f>
        <v>62299.5</v>
      </c>
      <c r="J9" s="18" t="s">
        <v>29</v>
      </c>
    </row>
    <row r="10" s="1" customFormat="1" ht="28" customHeight="1" spans="1:10">
      <c r="A10" s="7">
        <v>7</v>
      </c>
      <c r="B10" s="7" t="s">
        <v>30</v>
      </c>
      <c r="C10" s="7" t="s">
        <v>31</v>
      </c>
      <c r="D10" s="7">
        <v>30</v>
      </c>
      <c r="E10" s="7">
        <v>30</v>
      </c>
      <c r="F10" s="7">
        <v>32</v>
      </c>
      <c r="G10" s="7">
        <v>90</v>
      </c>
      <c r="H10" s="7" t="s">
        <v>14</v>
      </c>
      <c r="I10" s="9">
        <f>(D10+E10+31.5)*1013</f>
        <v>92689.5</v>
      </c>
      <c r="J10" s="18" t="s">
        <v>32</v>
      </c>
    </row>
    <row r="11" s="1" customFormat="1" ht="28" customHeight="1" spans="1:10">
      <c r="A11" s="7">
        <v>8</v>
      </c>
      <c r="B11" s="7" t="s">
        <v>33</v>
      </c>
      <c r="C11" s="8" t="s">
        <v>34</v>
      </c>
      <c r="D11" s="9">
        <v>30</v>
      </c>
      <c r="E11" s="9">
        <v>31</v>
      </c>
      <c r="F11" s="9">
        <v>30</v>
      </c>
      <c r="G11" s="9">
        <v>94</v>
      </c>
      <c r="H11" s="9" t="s">
        <v>14</v>
      </c>
      <c r="I11" s="9">
        <f>(D11+E11+F11)*1013</f>
        <v>92183</v>
      </c>
      <c r="J11" s="9"/>
    </row>
    <row r="12" s="1" customFormat="1" ht="28" customHeight="1" spans="1:10">
      <c r="A12" s="7">
        <v>9</v>
      </c>
      <c r="B12" s="10" t="s">
        <v>35</v>
      </c>
      <c r="C12" s="8" t="s">
        <v>36</v>
      </c>
      <c r="D12" s="9">
        <v>60</v>
      </c>
      <c r="E12" s="9">
        <v>57</v>
      </c>
      <c r="F12" s="9">
        <v>56</v>
      </c>
      <c r="G12" s="11">
        <v>92.9</v>
      </c>
      <c r="H12" s="11" t="s">
        <v>18</v>
      </c>
      <c r="I12" s="9">
        <f>(59.5+E12+F12)*707</f>
        <v>121957.5</v>
      </c>
      <c r="J12" s="22" t="s">
        <v>37</v>
      </c>
    </row>
    <row r="13" s="1" customFormat="1" ht="28" customHeight="1" spans="1:10">
      <c r="A13" s="7">
        <v>10</v>
      </c>
      <c r="B13" s="7" t="s">
        <v>38</v>
      </c>
      <c r="C13" s="7" t="s">
        <v>39</v>
      </c>
      <c r="D13" s="7">
        <v>13</v>
      </c>
      <c r="E13" s="7">
        <v>13</v>
      </c>
      <c r="F13" s="7">
        <v>13</v>
      </c>
      <c r="G13" s="7">
        <v>94</v>
      </c>
      <c r="H13" s="7" t="s">
        <v>18</v>
      </c>
      <c r="I13" s="9">
        <f>(D13+E13+F13)*707</f>
        <v>27573</v>
      </c>
      <c r="J13" s="20"/>
    </row>
    <row r="14" s="1" customFormat="1" ht="28" customHeight="1" spans="1:10">
      <c r="A14" s="7">
        <v>11</v>
      </c>
      <c r="B14" s="7" t="s">
        <v>40</v>
      </c>
      <c r="C14" s="7" t="s">
        <v>41</v>
      </c>
      <c r="D14" s="7">
        <v>31</v>
      </c>
      <c r="E14" s="7">
        <v>33</v>
      </c>
      <c r="F14" s="7">
        <v>30</v>
      </c>
      <c r="G14" s="7">
        <v>94</v>
      </c>
      <c r="H14" s="7" t="s">
        <v>14</v>
      </c>
      <c r="I14" s="9">
        <f>(D14+E14+F14)*1013</f>
        <v>95222</v>
      </c>
      <c r="J14" s="19"/>
    </row>
    <row r="15" s="1" customFormat="1" ht="28" customHeight="1" spans="1:10">
      <c r="A15" s="7">
        <v>12</v>
      </c>
      <c r="B15" s="7" t="s">
        <v>42</v>
      </c>
      <c r="C15" s="8" t="s">
        <v>43</v>
      </c>
      <c r="D15" s="9">
        <v>30</v>
      </c>
      <c r="E15" s="9">
        <v>28</v>
      </c>
      <c r="F15" s="9">
        <v>33</v>
      </c>
      <c r="G15" s="9">
        <v>95</v>
      </c>
      <c r="H15" s="9" t="s">
        <v>14</v>
      </c>
      <c r="I15" s="9">
        <f>(D15+E15+F15)*1013</f>
        <v>92183</v>
      </c>
      <c r="J15" s="19"/>
    </row>
    <row r="16" s="1" customFormat="1" ht="28" customHeight="1" spans="1:10">
      <c r="A16" s="7">
        <v>13</v>
      </c>
      <c r="B16" s="7" t="s">
        <v>44</v>
      </c>
      <c r="C16" s="8" t="s">
        <v>45</v>
      </c>
      <c r="D16" s="9">
        <v>10</v>
      </c>
      <c r="E16" s="9">
        <v>8</v>
      </c>
      <c r="F16" s="9">
        <v>8</v>
      </c>
      <c r="G16" s="9">
        <v>91</v>
      </c>
      <c r="H16" s="9" t="s">
        <v>14</v>
      </c>
      <c r="I16" s="9">
        <f>(D16+E16+F16)*1013</f>
        <v>26338</v>
      </c>
      <c r="J16" s="9"/>
    </row>
    <row r="17" s="1" customFormat="1" ht="28" customHeight="1" spans="1:10">
      <c r="A17" s="7">
        <v>14</v>
      </c>
      <c r="B17" s="10" t="s">
        <v>46</v>
      </c>
      <c r="C17" s="8" t="s">
        <v>26</v>
      </c>
      <c r="D17" s="9">
        <v>51</v>
      </c>
      <c r="E17" s="9">
        <v>53</v>
      </c>
      <c r="F17" s="9">
        <v>53</v>
      </c>
      <c r="G17" s="11">
        <v>93</v>
      </c>
      <c r="H17" s="11" t="s">
        <v>18</v>
      </c>
      <c r="I17" s="9">
        <f>(D17+E17+F17)*707</f>
        <v>110999</v>
      </c>
      <c r="J17" s="23"/>
    </row>
    <row r="18" s="1" customFormat="1" ht="28" customHeight="1" spans="1:10">
      <c r="A18" s="7">
        <v>15</v>
      </c>
      <c r="B18" s="7" t="s">
        <v>47</v>
      </c>
      <c r="C18" s="7" t="s">
        <v>48</v>
      </c>
      <c r="D18" s="9">
        <v>31</v>
      </c>
      <c r="E18" s="9">
        <v>31</v>
      </c>
      <c r="F18" s="9">
        <v>32</v>
      </c>
      <c r="G18" s="9">
        <v>96</v>
      </c>
      <c r="H18" s="9" t="s">
        <v>14</v>
      </c>
      <c r="I18" s="9">
        <f>(30.5+E18+F18)*1013</f>
        <v>94715.5</v>
      </c>
      <c r="J18" s="19" t="s">
        <v>37</v>
      </c>
    </row>
    <row r="19" s="1" customFormat="1" ht="28" customHeight="1" spans="1:10">
      <c r="A19" s="12">
        <v>16</v>
      </c>
      <c r="B19" s="10" t="s">
        <v>49</v>
      </c>
      <c r="C19" s="7" t="s">
        <v>50</v>
      </c>
      <c r="D19" s="9">
        <v>17</v>
      </c>
      <c r="E19" s="9">
        <v>19</v>
      </c>
      <c r="F19" s="9">
        <v>0</v>
      </c>
      <c r="G19" s="11">
        <v>97</v>
      </c>
      <c r="H19" s="11" t="s">
        <v>18</v>
      </c>
      <c r="I19" s="9">
        <f>(D19+E19+F19)*707</f>
        <v>25452</v>
      </c>
      <c r="J19" s="22"/>
    </row>
    <row r="20" s="1" customFormat="1" ht="28" customHeight="1" spans="1:10">
      <c r="A20" s="13"/>
      <c r="B20" s="14"/>
      <c r="C20" s="7" t="s">
        <v>51</v>
      </c>
      <c r="D20" s="7">
        <v>0</v>
      </c>
      <c r="E20" s="7">
        <v>0</v>
      </c>
      <c r="F20" s="7">
        <v>19</v>
      </c>
      <c r="G20" s="11">
        <v>97</v>
      </c>
      <c r="H20" s="11" t="s">
        <v>14</v>
      </c>
      <c r="I20" s="9">
        <f>(D20+E20+F20)*1013</f>
        <v>19247</v>
      </c>
      <c r="J20" s="22"/>
    </row>
    <row r="21" s="1" customFormat="1" ht="28" customHeight="1" spans="1:10">
      <c r="A21" s="7">
        <v>17</v>
      </c>
      <c r="B21" s="7" t="s">
        <v>52</v>
      </c>
      <c r="C21" s="7" t="s">
        <v>53</v>
      </c>
      <c r="D21" s="7">
        <v>12</v>
      </c>
      <c r="E21" s="7">
        <v>12</v>
      </c>
      <c r="F21" s="7">
        <v>12</v>
      </c>
      <c r="G21" s="9">
        <v>95</v>
      </c>
      <c r="H21" s="9" t="s">
        <v>14</v>
      </c>
      <c r="I21" s="9">
        <f>(D21+E21+F21)*1013</f>
        <v>36468</v>
      </c>
      <c r="J21" s="19"/>
    </row>
    <row r="22" s="1" customFormat="1" ht="28" customHeight="1" spans="1:10">
      <c r="A22" s="7">
        <v>18</v>
      </c>
      <c r="B22" s="7" t="s">
        <v>54</v>
      </c>
      <c r="C22" s="7" t="s">
        <v>55</v>
      </c>
      <c r="D22" s="7">
        <v>17</v>
      </c>
      <c r="E22" s="7">
        <v>16</v>
      </c>
      <c r="F22" s="7">
        <v>17</v>
      </c>
      <c r="G22" s="9">
        <v>98</v>
      </c>
      <c r="H22" s="9" t="s">
        <v>14</v>
      </c>
      <c r="I22" s="9">
        <f>(D22+E22+F22)*1013</f>
        <v>50650</v>
      </c>
      <c r="J22" s="19"/>
    </row>
    <row r="23" s="1" customFormat="1" ht="28" customHeight="1" spans="1:10">
      <c r="A23" s="7">
        <v>19</v>
      </c>
      <c r="B23" s="7" t="s">
        <v>56</v>
      </c>
      <c r="C23" s="7" t="s">
        <v>57</v>
      </c>
      <c r="D23" s="9">
        <v>10</v>
      </c>
      <c r="E23" s="9">
        <v>10</v>
      </c>
      <c r="F23" s="9">
        <v>10</v>
      </c>
      <c r="G23" s="9">
        <v>91</v>
      </c>
      <c r="H23" s="9" t="s">
        <v>14</v>
      </c>
      <c r="I23" s="9">
        <f>(D23+E23+F23)*1013</f>
        <v>30390</v>
      </c>
      <c r="J23" s="19"/>
    </row>
    <row r="24" ht="28" customHeight="1" spans="1:10">
      <c r="A24" s="15" t="s">
        <v>58</v>
      </c>
      <c r="B24" s="15"/>
      <c r="C24" s="15"/>
      <c r="D24" s="16">
        <f>SUM(D4:D23)</f>
        <v>570</v>
      </c>
      <c r="E24" s="16">
        <f>SUM(E4:E23)</f>
        <v>580</v>
      </c>
      <c r="F24" s="16">
        <f>SUM(F4:F23)</f>
        <v>594</v>
      </c>
      <c r="G24" s="16"/>
      <c r="H24" s="16"/>
      <c r="I24" s="9">
        <f>SUM(I4:I23)</f>
        <v>1510592</v>
      </c>
      <c r="J24" s="9"/>
    </row>
    <row r="25" ht="41" customHeight="1" spans="1:10">
      <c r="A25" s="17" t="s">
        <v>59</v>
      </c>
      <c r="B25" s="17"/>
      <c r="C25" s="17"/>
      <c r="D25" s="17"/>
      <c r="E25" s="17"/>
      <c r="F25" s="17"/>
      <c r="G25" s="17"/>
      <c r="H25" s="17"/>
      <c r="I25" s="17"/>
      <c r="J25" s="17"/>
    </row>
  </sheetData>
  <mergeCells count="12">
    <mergeCell ref="A1:J1"/>
    <mergeCell ref="D2:F2"/>
    <mergeCell ref="A25:J25"/>
    <mergeCell ref="A2:A3"/>
    <mergeCell ref="A19:A20"/>
    <mergeCell ref="B2:B3"/>
    <mergeCell ref="B19:B20"/>
    <mergeCell ref="C2:C3"/>
    <mergeCell ref="G2:G3"/>
    <mergeCell ref="H2:H3"/>
    <mergeCell ref="I2:I3"/>
    <mergeCell ref="J2:J3"/>
  </mergeCells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江碧波</cp:lastModifiedBy>
  <dcterms:created xsi:type="dcterms:W3CDTF">2024-01-16T01:11:00Z</dcterms:created>
  <dcterms:modified xsi:type="dcterms:W3CDTF">2024-01-19T01:36:39Z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91A096B6D4B64BBCB1FA43E892E937C4_12</vt:lpwstr>
  </property>
</Properties>
</file>