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 tabRatio="863" firstSheet="3" activeTab="14"/>
  </bookViews>
  <sheets>
    <sheet name="初英语" sheetId="1" r:id="rId1"/>
    <sheet name="初科学" sheetId="3" r:id="rId2"/>
    <sheet name="初社会" sheetId="4" r:id="rId3"/>
    <sheet name="小语文1" sheetId="5" r:id="rId4"/>
    <sheet name="小语文２" sheetId="6" r:id="rId5"/>
    <sheet name="小数学1" sheetId="7" r:id="rId6"/>
    <sheet name="小数学2" sheetId="8" r:id="rId7"/>
    <sheet name="小英语1" sheetId="9" r:id="rId8"/>
    <sheet name="小英语2" sheetId="10" r:id="rId9"/>
    <sheet name="小科学" sheetId="11" r:id="rId10"/>
    <sheet name="小音乐" sheetId="12" r:id="rId11"/>
    <sheet name="小体育1" sheetId="13" r:id="rId12"/>
    <sheet name="小体育2" sheetId="15" r:id="rId13"/>
    <sheet name="小体育3" sheetId="16" r:id="rId14"/>
    <sheet name="中小信息" sheetId="17" r:id="rId15"/>
  </sheets>
  <definedNames>
    <definedName name="_xlnm._FilterDatabase" localSheetId="0" hidden="1">初英语!$C$2:$G$5</definedName>
    <definedName name="_xlnm.Print_Titles" localSheetId="0">初英语!$2:$2</definedName>
    <definedName name="_xlnm.Print_Titles" localSheetId="9">小科学!$2:$2</definedName>
    <definedName name="_xlnm.Print_Titles" localSheetId="5">小数学1!$2:$2</definedName>
    <definedName name="_xlnm.Print_Titles" localSheetId="7">小英语1!$2:$2</definedName>
    <definedName name="_xlnm.Print_Titles" localSheetId="8">小英语2!$2:$2</definedName>
    <definedName name="_xlnm.Print_Titles" localSheetId="3">小语文1!$2:$2</definedName>
    <definedName name="_xlnm.Print_Titles" localSheetId="4">小语文２!$2:$2</definedName>
  </definedNames>
  <calcPr calcId="144525"/>
</workbook>
</file>

<file path=xl/sharedStrings.xml><?xml version="1.0" encoding="utf-8"?>
<sst xmlns="http://schemas.openxmlformats.org/spreadsheetml/2006/main" count="722" uniqueCount="188">
  <si>
    <t>莲都区教育局2021年公开招聘教师总成绩及入围体检人员名单</t>
  </si>
  <si>
    <t>序号</t>
  </si>
  <si>
    <t>报考岗位</t>
  </si>
  <si>
    <t>姓名</t>
  </si>
  <si>
    <t>性别</t>
  </si>
  <si>
    <t>笔试成绩</t>
  </si>
  <si>
    <t>笔试成绩×40%</t>
  </si>
  <si>
    <t>面试成绩</t>
  </si>
  <si>
    <t>面试成绩×60%</t>
  </si>
  <si>
    <t>总成绩</t>
  </si>
  <si>
    <t>排名</t>
  </si>
  <si>
    <t>是否入围体检</t>
  </si>
  <si>
    <t>初中英语</t>
  </si>
  <si>
    <t>邱膑瑶</t>
  </si>
  <si>
    <t>女</t>
  </si>
  <si>
    <t>是</t>
  </si>
  <si>
    <t>麻小杰</t>
  </si>
  <si>
    <t>金巧巧</t>
  </si>
  <si>
    <t>初中科学</t>
  </si>
  <si>
    <t>张慧婷</t>
  </si>
  <si>
    <t>周佳琳</t>
  </si>
  <si>
    <t>陈梅静</t>
  </si>
  <si>
    <t>汪宇炜</t>
  </si>
  <si>
    <t>男</t>
  </si>
  <si>
    <t>周苏雅</t>
  </si>
  <si>
    <t>初中社会</t>
  </si>
  <si>
    <t>周聪</t>
  </si>
  <si>
    <t>胡玉莲</t>
  </si>
  <si>
    <t>雷凌霄</t>
  </si>
  <si>
    <t>杨晨</t>
  </si>
  <si>
    <t>尹雪洁</t>
  </si>
  <si>
    <t>陈文霞</t>
  </si>
  <si>
    <t>蒋露曦</t>
  </si>
  <si>
    <t>彭妙妙</t>
  </si>
  <si>
    <t>缺考</t>
  </si>
  <si>
    <t>周静倩</t>
  </si>
  <si>
    <t>小学语文1</t>
  </si>
  <si>
    <t>郑淇耀</t>
  </si>
  <si>
    <t>楼金鑫</t>
  </si>
  <si>
    <t>林良彪</t>
  </si>
  <si>
    <t>潘聪</t>
  </si>
  <si>
    <t>方秋霞</t>
  </si>
  <si>
    <t>徐添恬</t>
  </si>
  <si>
    <t>胡桐</t>
  </si>
  <si>
    <t>杨惠婷</t>
  </si>
  <si>
    <t>杨伊梦</t>
  </si>
  <si>
    <t>桑嘉悦</t>
  </si>
  <si>
    <t>叶璐颍</t>
  </si>
  <si>
    <t>叶雯</t>
  </si>
  <si>
    <t>丁倩颖</t>
  </si>
  <si>
    <t>樊瑞丽</t>
  </si>
  <si>
    <t>金力可</t>
  </si>
  <si>
    <t>邱雨荷</t>
  </si>
  <si>
    <t>钟林莉</t>
  </si>
  <si>
    <t>徐小乔</t>
  </si>
  <si>
    <t>陈绉</t>
  </si>
  <si>
    <t>叶丽艳</t>
  </si>
  <si>
    <t>练静雯</t>
  </si>
  <si>
    <t>刘欣璐</t>
  </si>
  <si>
    <t>陈可</t>
  </si>
  <si>
    <t>钟凤萍</t>
  </si>
  <si>
    <t>王红瑶</t>
  </si>
  <si>
    <t>许珊珊</t>
  </si>
  <si>
    <t>游佳静</t>
  </si>
  <si>
    <t>雷宏菲</t>
  </si>
  <si>
    <t>吴文萍</t>
  </si>
  <si>
    <t>吴若云</t>
  </si>
  <si>
    <t>小学语文2</t>
  </si>
  <si>
    <t>马媛媛</t>
  </si>
  <si>
    <t>徐子墨</t>
  </si>
  <si>
    <t>金卉</t>
  </si>
  <si>
    <t>雷洁</t>
  </si>
  <si>
    <t>季艳艳</t>
  </si>
  <si>
    <t>高丽娜</t>
  </si>
  <si>
    <t>罗伟玲</t>
  </si>
  <si>
    <t>王晨艳</t>
  </si>
  <si>
    <t>邹颖</t>
  </si>
  <si>
    <t>陈斌红</t>
  </si>
  <si>
    <t>孙梦妮</t>
  </si>
  <si>
    <t>黄周颖</t>
  </si>
  <si>
    <t>刘君婷</t>
  </si>
  <si>
    <t>张鑫楚</t>
  </si>
  <si>
    <t>卢春羽</t>
  </si>
  <si>
    <t>章洋丽</t>
  </si>
  <si>
    <t>徐珊琎</t>
  </si>
  <si>
    <t>朱海燕</t>
  </si>
  <si>
    <t>柳金微</t>
  </si>
  <si>
    <t>蓝筱曼</t>
  </si>
  <si>
    <t>小学数学1</t>
  </si>
  <si>
    <t>曾璐楠</t>
  </si>
  <si>
    <t>高子跃</t>
  </si>
  <si>
    <t>陈杨杰</t>
  </si>
  <si>
    <t>吴洋</t>
  </si>
  <si>
    <t>麻海涛</t>
  </si>
  <si>
    <t>朱凯</t>
  </si>
  <si>
    <t>蔡坚锋</t>
  </si>
  <si>
    <t>张文杰</t>
  </si>
  <si>
    <t>管城波</t>
  </si>
  <si>
    <t>卢佳彬</t>
  </si>
  <si>
    <t>郑雯馨</t>
  </si>
  <si>
    <t>朱星霈</t>
  </si>
  <si>
    <t>蓝雯雯</t>
  </si>
  <si>
    <t>李怡</t>
  </si>
  <si>
    <t>雷羽佳</t>
  </si>
  <si>
    <t>卢艳玫</t>
  </si>
  <si>
    <t>施益楠</t>
  </si>
  <si>
    <t>任敏倩</t>
  </si>
  <si>
    <t>赵壹君</t>
  </si>
  <si>
    <t>陈明希</t>
  </si>
  <si>
    <t>吴诗颖</t>
  </si>
  <si>
    <t>林悻艺</t>
  </si>
  <si>
    <t>张娜</t>
  </si>
  <si>
    <t>黄诗艳</t>
  </si>
  <si>
    <t>小学数学2</t>
  </si>
  <si>
    <t>周恺弘</t>
  </si>
  <si>
    <t>蔡慧丹</t>
  </si>
  <si>
    <t>陈虹秀</t>
  </si>
  <si>
    <t>王英娟</t>
  </si>
  <si>
    <t>朱杰威</t>
  </si>
  <si>
    <t>赵裕欢</t>
  </si>
  <si>
    <t>陈燚雪</t>
  </si>
  <si>
    <t>余彦文</t>
  </si>
  <si>
    <t>陈俊飞</t>
  </si>
  <si>
    <t>王筹仪</t>
  </si>
  <si>
    <t>朱虹</t>
  </si>
  <si>
    <t>丁凯槟</t>
  </si>
  <si>
    <t>罗秋华</t>
  </si>
  <si>
    <t>罗振宇</t>
  </si>
  <si>
    <t>施明利</t>
  </si>
  <si>
    <t>小学英语1</t>
  </si>
  <si>
    <t>张瑜芳</t>
  </si>
  <si>
    <t>叶秀梅</t>
  </si>
  <si>
    <t>陈安妮</t>
  </si>
  <si>
    <t>柳絮</t>
  </si>
  <si>
    <t>程瑜婕</t>
  </si>
  <si>
    <t>叶凡</t>
  </si>
  <si>
    <t>宋佳敏</t>
  </si>
  <si>
    <t>陈淑蓉</t>
  </si>
  <si>
    <t>涂羽希</t>
  </si>
  <si>
    <t>张金玲</t>
  </si>
  <si>
    <t>小学英语2</t>
  </si>
  <si>
    <t>陈小文</t>
  </si>
  <si>
    <t>宋芝群</t>
  </si>
  <si>
    <t>范颖姑</t>
  </si>
  <si>
    <t>叶雅君</t>
  </si>
  <si>
    <t>吴丽珍</t>
  </si>
  <si>
    <t>刘泓</t>
  </si>
  <si>
    <t>小学科学</t>
  </si>
  <si>
    <t>谢颖俐</t>
  </si>
  <si>
    <t>兰慧琳</t>
  </si>
  <si>
    <t>张枫</t>
  </si>
  <si>
    <t>王杰英</t>
  </si>
  <si>
    <t>潘孟涛</t>
  </si>
  <si>
    <t>雷海芳</t>
  </si>
  <si>
    <t>素质测试成绩</t>
  </si>
  <si>
    <t>素质测试成绩×30%</t>
  </si>
  <si>
    <t>笔试成绩×30%</t>
  </si>
  <si>
    <t>面试成绩×40%</t>
  </si>
  <si>
    <t>小学音乐</t>
  </si>
  <si>
    <t>桑扬清</t>
  </si>
  <si>
    <t>赵东森</t>
  </si>
  <si>
    <t>贾晨雨</t>
  </si>
  <si>
    <t>吴森桃</t>
  </si>
  <si>
    <t>胡薇薇</t>
  </si>
  <si>
    <t>卢梦弦</t>
  </si>
  <si>
    <t>小学体育1</t>
  </si>
  <si>
    <t>蓝丽景</t>
  </si>
  <si>
    <t>殷静蕾</t>
  </si>
  <si>
    <t>麻志飞</t>
  </si>
  <si>
    <t>小学体育2</t>
  </si>
  <si>
    <t>季哲航</t>
  </si>
  <si>
    <t>季宇杰</t>
  </si>
  <si>
    <t>吴贝宁</t>
  </si>
  <si>
    <t>钟圣</t>
  </si>
  <si>
    <t>卓悦</t>
  </si>
  <si>
    <t>应亦奇</t>
  </si>
  <si>
    <t>胡顺益</t>
  </si>
  <si>
    <t>吴志斌</t>
  </si>
  <si>
    <t>陈曦</t>
  </si>
  <si>
    <t>小学体育3</t>
  </si>
  <si>
    <t>郭鹏宇</t>
  </si>
  <si>
    <t>叶鹏</t>
  </si>
  <si>
    <t>陈睿</t>
  </si>
  <si>
    <t>沈子俊</t>
  </si>
  <si>
    <t>瞿宸生</t>
  </si>
  <si>
    <t>周全</t>
  </si>
  <si>
    <t>中小学信息技术</t>
  </si>
  <si>
    <t>王珈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</si>
</sst>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3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rgb="FF333333"/>
      <name val="宋体"/>
      <charset val="134"/>
      <scheme val="major"/>
    </font>
    <font>
      <b/>
      <sz val="10"/>
      <color theme="1"/>
      <name val="宋体"/>
      <charset val="134"/>
      <scheme val="minor"/>
    </font>
    <font>
      <sz val="10"/>
      <color rgb="FF333333"/>
      <name val="宋体"/>
      <charset val="134"/>
      <scheme val="minor"/>
    </font>
    <font>
      <b/>
      <sz val="10"/>
      <color theme="1"/>
      <name val="宋体"/>
      <charset val="134"/>
      <scheme val="major"/>
    </font>
    <font>
      <sz val="10"/>
      <color rgb="FF333333"/>
      <name val="宋体"/>
      <charset val="134"/>
      <scheme val="major"/>
    </font>
    <font>
      <sz val="11"/>
      <color theme="1"/>
      <name val="黑体"/>
      <charset val="134"/>
    </font>
    <font>
      <sz val="10"/>
      <color rgb="FF333333"/>
      <name val="微软雅黑"/>
      <charset val="134"/>
    </font>
    <font>
      <b/>
      <sz val="10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2" fillId="14" borderId="10" applyNumberFormat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0" fillId="0" borderId="0"/>
  </cellStyleXfs>
  <cellXfs count="8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0" fontId="1" fillId="0" borderId="2" xfId="0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>
      <alignment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L10" sqref="L10"/>
    </sheetView>
  </sheetViews>
  <sheetFormatPr defaultColWidth="9" defaultRowHeight="18" customHeight="1" outlineLevelRow="4"/>
  <cols>
    <col min="1" max="1" width="4.875" style="79" customWidth="1"/>
    <col min="2" max="2" width="9.75" style="79" customWidth="1"/>
    <col min="3" max="3" width="7.625" style="79" customWidth="1"/>
    <col min="4" max="4" width="6.125" style="80" customWidth="1"/>
    <col min="5" max="5" width="7.75" style="79" customWidth="1"/>
    <col min="6" max="6" width="8.625" style="81" customWidth="1"/>
    <col min="7" max="7" width="9.375" style="79" customWidth="1"/>
    <col min="8" max="9" width="9" style="79"/>
    <col min="10" max="10" width="7.625" style="79" customWidth="1"/>
    <col min="11" max="11" width="9.75" style="79" customWidth="1"/>
    <col min="12" max="16384" width="9" style="79"/>
  </cols>
  <sheetData>
    <row r="1" ht="36" customHeight="1" spans="1:1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ht="41.1" customHeight="1" spans="1:11">
      <c r="A2" s="83" t="s">
        <v>1</v>
      </c>
      <c r="B2" s="10" t="s">
        <v>2</v>
      </c>
      <c r="C2" s="10" t="s">
        <v>3</v>
      </c>
      <c r="D2" s="84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59" t="s">
        <v>10</v>
      </c>
      <c r="K2" s="59" t="s">
        <v>11</v>
      </c>
    </row>
    <row r="3" ht="32.1" customHeight="1" spans="1:11">
      <c r="A3" s="85">
        <v>1</v>
      </c>
      <c r="B3" s="76" t="s">
        <v>12</v>
      </c>
      <c r="C3" s="76" t="s">
        <v>13</v>
      </c>
      <c r="D3" s="86" t="s">
        <v>14</v>
      </c>
      <c r="E3" s="9">
        <v>82.5</v>
      </c>
      <c r="F3" s="87">
        <f>ROUND(E3*0.4,2)</f>
        <v>33</v>
      </c>
      <c r="G3" s="85">
        <v>81.59</v>
      </c>
      <c r="H3" s="9">
        <f>ROUND(G3*0.6,2)</f>
        <v>48.95</v>
      </c>
      <c r="I3" s="9">
        <f>ROUND(F3+H3,2)</f>
        <v>81.95</v>
      </c>
      <c r="J3" s="85">
        <v>1</v>
      </c>
      <c r="K3" s="85" t="s">
        <v>15</v>
      </c>
    </row>
    <row r="4" ht="32.1" customHeight="1" spans="1:11">
      <c r="A4" s="85">
        <v>2</v>
      </c>
      <c r="B4" s="76" t="s">
        <v>12</v>
      </c>
      <c r="C4" s="76" t="s">
        <v>16</v>
      </c>
      <c r="D4" s="86" t="s">
        <v>14</v>
      </c>
      <c r="E4" s="9">
        <v>82.7</v>
      </c>
      <c r="F4" s="87">
        <f>ROUND(E4*0.4,2)</f>
        <v>33.08</v>
      </c>
      <c r="G4" s="85">
        <v>78.06</v>
      </c>
      <c r="H4" s="9">
        <f>ROUND(G4*0.6,2)</f>
        <v>46.84</v>
      </c>
      <c r="I4" s="9">
        <f>ROUND(F4+H4,2)</f>
        <v>79.92</v>
      </c>
      <c r="J4" s="85">
        <v>2</v>
      </c>
      <c r="K4" s="85"/>
    </row>
    <row r="5" ht="32.1" customHeight="1" spans="1:11">
      <c r="A5" s="85">
        <v>3</v>
      </c>
      <c r="B5" s="76" t="s">
        <v>12</v>
      </c>
      <c r="C5" s="76" t="s">
        <v>17</v>
      </c>
      <c r="D5" s="86" t="s">
        <v>14</v>
      </c>
      <c r="E5" s="9">
        <v>82.7</v>
      </c>
      <c r="F5" s="87">
        <f>ROUND(E5*0.4,2)</f>
        <v>33.08</v>
      </c>
      <c r="G5" s="85">
        <v>77.47</v>
      </c>
      <c r="H5" s="9">
        <f>ROUND(G5*0.6,2)</f>
        <v>46.48</v>
      </c>
      <c r="I5" s="9">
        <f>ROUND(F5+H5,2)</f>
        <v>79.56</v>
      </c>
      <c r="J5" s="85">
        <v>3</v>
      </c>
      <c r="K5" s="85"/>
    </row>
  </sheetData>
  <sortState ref="A3:P5">
    <sortCondition ref="I3:I5" descending="1"/>
  </sortState>
  <mergeCells count="1">
    <mergeCell ref="A1:K1"/>
  </mergeCells>
  <pageMargins left="0.748031496062992" right="0.354330708661417" top="0.984251968503937" bottom="0.984251968503937" header="0.511811023622047" footer="0.511811023622047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N8" sqref="N8"/>
    </sheetView>
  </sheetViews>
  <sheetFormatPr defaultColWidth="9" defaultRowHeight="24" customHeight="1" outlineLevelRow="7"/>
  <cols>
    <col min="1" max="1" width="6.25" style="27" customWidth="1"/>
    <col min="2" max="2" width="9.5" style="28" customWidth="1"/>
    <col min="3" max="3" width="9" style="27"/>
    <col min="4" max="4" width="5.75" style="28" customWidth="1"/>
    <col min="5" max="9" width="9" style="27" customWidth="1"/>
    <col min="10" max="10" width="6.5" style="27" customWidth="1"/>
    <col min="11" max="11" width="7.75" style="27" customWidth="1"/>
    <col min="12" max="16384" width="9" style="27"/>
  </cols>
  <sheetData>
    <row r="1" ht="37.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45" customHeight="1" spans="1:11">
      <c r="A2" s="29" t="s">
        <v>1</v>
      </c>
      <c r="B2" s="29" t="s">
        <v>2</v>
      </c>
      <c r="C2" s="29" t="s">
        <v>3</v>
      </c>
      <c r="D2" s="30" t="s">
        <v>4</v>
      </c>
      <c r="E2" s="2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1" t="s">
        <v>10</v>
      </c>
      <c r="K2" s="11" t="s">
        <v>11</v>
      </c>
    </row>
    <row r="3" customHeight="1" spans="1:11">
      <c r="A3" s="31">
        <v>1</v>
      </c>
      <c r="B3" s="32" t="s">
        <v>147</v>
      </c>
      <c r="C3" s="33" t="s">
        <v>148</v>
      </c>
      <c r="D3" s="34" t="s">
        <v>14</v>
      </c>
      <c r="E3" s="35">
        <v>78</v>
      </c>
      <c r="F3" s="35">
        <f t="shared" ref="F3:F8" si="0">E3*0.4</f>
        <v>31.2</v>
      </c>
      <c r="G3" s="35">
        <v>83.8</v>
      </c>
      <c r="H3" s="35">
        <f t="shared" ref="H3:H8" si="1">G3*0.6</f>
        <v>50.28</v>
      </c>
      <c r="I3" s="35">
        <f t="shared" ref="I3:I8" si="2">F3+H3</f>
        <v>81.48</v>
      </c>
      <c r="J3" s="36">
        <v>1</v>
      </c>
      <c r="K3" s="35" t="s">
        <v>15</v>
      </c>
    </row>
    <row r="4" ht="23.1" customHeight="1" spans="1:11">
      <c r="A4" s="31">
        <v>2</v>
      </c>
      <c r="B4" s="32" t="s">
        <v>147</v>
      </c>
      <c r="C4" s="33" t="s">
        <v>149</v>
      </c>
      <c r="D4" s="34" t="s">
        <v>14</v>
      </c>
      <c r="E4" s="35">
        <v>78</v>
      </c>
      <c r="F4" s="35">
        <f t="shared" si="0"/>
        <v>31.2</v>
      </c>
      <c r="G4" s="35">
        <v>81.2</v>
      </c>
      <c r="H4" s="35">
        <f t="shared" si="1"/>
        <v>48.72</v>
      </c>
      <c r="I4" s="35">
        <f t="shared" si="2"/>
        <v>79.92</v>
      </c>
      <c r="J4" s="36">
        <v>2</v>
      </c>
      <c r="K4" s="35" t="s">
        <v>15</v>
      </c>
    </row>
    <row r="5" customHeight="1" spans="1:11">
      <c r="A5" s="31">
        <v>3</v>
      </c>
      <c r="B5" s="32" t="s">
        <v>147</v>
      </c>
      <c r="C5" s="33" t="s">
        <v>150</v>
      </c>
      <c r="D5" s="34" t="s">
        <v>23</v>
      </c>
      <c r="E5" s="35">
        <v>73</v>
      </c>
      <c r="F5" s="35">
        <f t="shared" si="0"/>
        <v>29.2</v>
      </c>
      <c r="G5" s="35">
        <v>82.2</v>
      </c>
      <c r="H5" s="35">
        <f t="shared" si="1"/>
        <v>49.32</v>
      </c>
      <c r="I5" s="35">
        <f t="shared" si="2"/>
        <v>78.52</v>
      </c>
      <c r="J5" s="36">
        <v>3</v>
      </c>
      <c r="K5" s="35"/>
    </row>
    <row r="6" customHeight="1" spans="1:11">
      <c r="A6" s="31">
        <v>4</v>
      </c>
      <c r="B6" s="32" t="s">
        <v>147</v>
      </c>
      <c r="C6" s="33" t="s">
        <v>151</v>
      </c>
      <c r="D6" s="34" t="s">
        <v>14</v>
      </c>
      <c r="E6" s="35">
        <v>73</v>
      </c>
      <c r="F6" s="35">
        <f t="shared" si="0"/>
        <v>29.2</v>
      </c>
      <c r="G6" s="35">
        <v>79.8</v>
      </c>
      <c r="H6" s="35">
        <f t="shared" si="1"/>
        <v>47.88</v>
      </c>
      <c r="I6" s="35">
        <f t="shared" si="2"/>
        <v>77.08</v>
      </c>
      <c r="J6" s="36">
        <v>4</v>
      </c>
      <c r="K6" s="35"/>
    </row>
    <row r="7" customHeight="1" spans="1:11">
      <c r="A7" s="31">
        <v>5</v>
      </c>
      <c r="B7" s="32" t="s">
        <v>147</v>
      </c>
      <c r="C7" s="33" t="s">
        <v>152</v>
      </c>
      <c r="D7" s="34" t="s">
        <v>23</v>
      </c>
      <c r="E7" s="35">
        <v>70</v>
      </c>
      <c r="F7" s="35">
        <f t="shared" si="0"/>
        <v>28</v>
      </c>
      <c r="G7" s="35">
        <v>81.4</v>
      </c>
      <c r="H7" s="35">
        <f t="shared" si="1"/>
        <v>48.84</v>
      </c>
      <c r="I7" s="35">
        <f t="shared" si="2"/>
        <v>76.84</v>
      </c>
      <c r="J7" s="36">
        <v>5</v>
      </c>
      <c r="K7" s="35"/>
    </row>
    <row r="8" customHeight="1" spans="1:11">
      <c r="A8" s="31">
        <v>6</v>
      </c>
      <c r="B8" s="32" t="s">
        <v>147</v>
      </c>
      <c r="C8" s="33" t="s">
        <v>153</v>
      </c>
      <c r="D8" s="34" t="s">
        <v>14</v>
      </c>
      <c r="E8" s="35">
        <v>71.5</v>
      </c>
      <c r="F8" s="35">
        <f t="shared" si="0"/>
        <v>28.6</v>
      </c>
      <c r="G8" s="35">
        <v>78.8</v>
      </c>
      <c r="H8" s="35">
        <f t="shared" si="1"/>
        <v>47.28</v>
      </c>
      <c r="I8" s="35">
        <f t="shared" si="2"/>
        <v>75.88</v>
      </c>
      <c r="J8" s="36">
        <v>6</v>
      </c>
      <c r="K8" s="35"/>
    </row>
  </sheetData>
  <sortState ref="A3:R8">
    <sortCondition ref="I3:I8" descending="1"/>
  </sortState>
  <mergeCells count="1">
    <mergeCell ref="A1:K1"/>
  </mergeCells>
  <pageMargins left="0.748031496062992" right="0.354330708661417" top="0.984251968503937" bottom="0.984251968503937" header="0.511811023622047" footer="0.511811023622047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workbookViewId="0">
      <selection activeCell="E10" sqref="E10"/>
    </sheetView>
  </sheetViews>
  <sheetFormatPr defaultColWidth="9" defaultRowHeight="27" customHeight="1" outlineLevelRow="7"/>
  <cols>
    <col min="1" max="1" width="4.5" customWidth="1"/>
    <col min="2" max="2" width="9.25" style="1" customWidth="1"/>
    <col min="3" max="3" width="8.5" customWidth="1"/>
    <col min="4" max="4" width="5.625" style="1" customWidth="1"/>
    <col min="5" max="6" width="9" customWidth="1"/>
    <col min="10" max="10" width="8.625" customWidth="1"/>
    <col min="12" max="12" width="6.75" customWidth="1"/>
    <col min="13" max="13" width="7.75" customWidth="1"/>
  </cols>
  <sheetData>
    <row r="1" ht="48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2" customHeight="1" spans="1:13">
      <c r="A2" s="3" t="s">
        <v>1</v>
      </c>
      <c r="B2" s="3" t="s">
        <v>2</v>
      </c>
      <c r="C2" s="3" t="s">
        <v>3</v>
      </c>
      <c r="D2" s="12" t="s">
        <v>4</v>
      </c>
      <c r="E2" s="3" t="s">
        <v>154</v>
      </c>
      <c r="F2" s="3" t="s">
        <v>155</v>
      </c>
      <c r="G2" s="3" t="s">
        <v>5</v>
      </c>
      <c r="H2" s="3" t="s">
        <v>156</v>
      </c>
      <c r="I2" s="10" t="s">
        <v>7</v>
      </c>
      <c r="J2" s="10" t="s">
        <v>157</v>
      </c>
      <c r="K2" s="10" t="s">
        <v>9</v>
      </c>
      <c r="L2" s="11" t="s">
        <v>10</v>
      </c>
      <c r="M2" s="11" t="s">
        <v>11</v>
      </c>
    </row>
    <row r="3" customHeight="1" spans="1:13">
      <c r="A3" s="25">
        <v>1</v>
      </c>
      <c r="B3" s="26" t="s">
        <v>158</v>
      </c>
      <c r="C3" s="25" t="s">
        <v>159</v>
      </c>
      <c r="D3" s="26" t="s">
        <v>14</v>
      </c>
      <c r="E3" s="25">
        <v>86.69</v>
      </c>
      <c r="F3" s="25">
        <f t="shared" ref="F3:F8" si="0">ROUND(E3*0.3,2)</f>
        <v>26.01</v>
      </c>
      <c r="G3" s="9">
        <v>82.5</v>
      </c>
      <c r="H3" s="25">
        <f t="shared" ref="H3:H8" si="1">ROUND(G3*0.3,2)</f>
        <v>24.75</v>
      </c>
      <c r="I3" s="25">
        <v>86.8</v>
      </c>
      <c r="J3" s="25">
        <f t="shared" ref="J3:J8" si="2">I3*0.4</f>
        <v>34.72</v>
      </c>
      <c r="K3" s="25">
        <f t="shared" ref="K3:K8" si="3">F3+H3+J3</f>
        <v>85.48</v>
      </c>
      <c r="L3" s="25">
        <v>1</v>
      </c>
      <c r="M3" s="8" t="s">
        <v>15</v>
      </c>
    </row>
    <row r="4" customHeight="1" spans="1:13">
      <c r="A4" s="25">
        <v>2</v>
      </c>
      <c r="B4" s="26" t="s">
        <v>158</v>
      </c>
      <c r="C4" s="25" t="s">
        <v>160</v>
      </c>
      <c r="D4" s="26" t="s">
        <v>23</v>
      </c>
      <c r="E4" s="25">
        <v>85.14</v>
      </c>
      <c r="F4" s="25">
        <f t="shared" si="0"/>
        <v>25.54</v>
      </c>
      <c r="G4" s="9">
        <v>81.5</v>
      </c>
      <c r="H4" s="25">
        <f t="shared" si="1"/>
        <v>24.45</v>
      </c>
      <c r="I4" s="25">
        <v>83.4</v>
      </c>
      <c r="J4" s="25">
        <f t="shared" si="2"/>
        <v>33.36</v>
      </c>
      <c r="K4" s="25">
        <f t="shared" si="3"/>
        <v>83.35</v>
      </c>
      <c r="L4" s="25">
        <v>2</v>
      </c>
      <c r="M4" s="8" t="s">
        <v>15</v>
      </c>
    </row>
    <row r="5" customHeight="1" spans="1:13">
      <c r="A5" s="25">
        <v>3</v>
      </c>
      <c r="B5" s="26" t="s">
        <v>158</v>
      </c>
      <c r="C5" s="25" t="s">
        <v>161</v>
      </c>
      <c r="D5" s="26" t="s">
        <v>14</v>
      </c>
      <c r="E5" s="25">
        <v>85.13</v>
      </c>
      <c r="F5" s="25">
        <f t="shared" si="0"/>
        <v>25.54</v>
      </c>
      <c r="G5" s="9">
        <v>80.5</v>
      </c>
      <c r="H5" s="25">
        <f t="shared" si="1"/>
        <v>24.15</v>
      </c>
      <c r="I5" s="25">
        <v>79.8</v>
      </c>
      <c r="J5" s="25">
        <f t="shared" si="2"/>
        <v>31.92</v>
      </c>
      <c r="K5" s="25">
        <f t="shared" si="3"/>
        <v>81.61</v>
      </c>
      <c r="L5" s="25">
        <v>3</v>
      </c>
      <c r="M5" s="25"/>
    </row>
    <row r="6" customHeight="1" spans="1:13">
      <c r="A6" s="25">
        <v>4</v>
      </c>
      <c r="B6" s="26" t="s">
        <v>158</v>
      </c>
      <c r="C6" s="25" t="s">
        <v>162</v>
      </c>
      <c r="D6" s="26" t="s">
        <v>14</v>
      </c>
      <c r="E6" s="25">
        <v>83.97</v>
      </c>
      <c r="F6" s="25">
        <f t="shared" si="0"/>
        <v>25.19</v>
      </c>
      <c r="G6" s="9">
        <v>74</v>
      </c>
      <c r="H6" s="25">
        <f t="shared" si="1"/>
        <v>22.2</v>
      </c>
      <c r="I6" s="25">
        <v>84.4</v>
      </c>
      <c r="J6" s="25">
        <f t="shared" si="2"/>
        <v>33.76</v>
      </c>
      <c r="K6" s="25">
        <f t="shared" si="3"/>
        <v>81.15</v>
      </c>
      <c r="L6" s="25">
        <v>4</v>
      </c>
      <c r="M6" s="25"/>
    </row>
    <row r="7" customHeight="1" spans="1:13">
      <c r="A7" s="25">
        <v>5</v>
      </c>
      <c r="B7" s="26" t="s">
        <v>158</v>
      </c>
      <c r="C7" s="25" t="s">
        <v>163</v>
      </c>
      <c r="D7" s="26" t="s">
        <v>14</v>
      </c>
      <c r="E7" s="25">
        <v>85.15</v>
      </c>
      <c r="F7" s="25">
        <f t="shared" si="0"/>
        <v>25.55</v>
      </c>
      <c r="G7" s="9">
        <v>75.5</v>
      </c>
      <c r="H7" s="25">
        <f t="shared" si="1"/>
        <v>22.65</v>
      </c>
      <c r="I7" s="25">
        <v>76.6</v>
      </c>
      <c r="J7" s="25">
        <f t="shared" si="2"/>
        <v>30.64</v>
      </c>
      <c r="K7" s="25">
        <f t="shared" si="3"/>
        <v>78.84</v>
      </c>
      <c r="L7" s="25">
        <v>5</v>
      </c>
      <c r="M7" s="25"/>
    </row>
    <row r="8" customHeight="1" spans="1:13">
      <c r="A8" s="25">
        <v>6</v>
      </c>
      <c r="B8" s="26" t="s">
        <v>158</v>
      </c>
      <c r="C8" s="25" t="s">
        <v>164</v>
      </c>
      <c r="D8" s="26" t="s">
        <v>14</v>
      </c>
      <c r="E8" s="25">
        <v>83.72</v>
      </c>
      <c r="F8" s="25">
        <f t="shared" si="0"/>
        <v>25.12</v>
      </c>
      <c r="G8" s="9">
        <v>79.5</v>
      </c>
      <c r="H8" s="25">
        <f t="shared" si="1"/>
        <v>23.85</v>
      </c>
      <c r="I8" s="25">
        <v>74.5</v>
      </c>
      <c r="J8" s="25">
        <f t="shared" si="2"/>
        <v>29.8</v>
      </c>
      <c r="K8" s="25">
        <f t="shared" si="3"/>
        <v>78.77</v>
      </c>
      <c r="L8" s="25">
        <v>6</v>
      </c>
      <c r="M8" s="25"/>
    </row>
  </sheetData>
  <sortState ref="A3:T8">
    <sortCondition ref="K3:K8" descending="1"/>
  </sortState>
  <mergeCells count="1">
    <mergeCell ref="A1:M1"/>
  </mergeCells>
  <pageMargins left="0.551181102362205" right="0.354330708661417" top="0.984251968503937" bottom="0.984251968503937" header="0.511811023622047" footer="0.511811023622047"/>
  <pageSetup paperSize="9" scale="95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workbookViewId="0">
      <selection activeCell="O6" sqref="O6"/>
    </sheetView>
  </sheetViews>
  <sheetFormatPr defaultColWidth="9" defaultRowHeight="13.5" outlineLevelRow="4"/>
  <cols>
    <col min="1" max="1" width="4.125" customWidth="1"/>
    <col min="2" max="2" width="10" style="1" customWidth="1"/>
    <col min="3" max="3" width="8.125" customWidth="1"/>
    <col min="4" max="4" width="5.5" style="1" customWidth="1"/>
    <col min="5" max="5" width="7.625" customWidth="1"/>
    <col min="6" max="6" width="7.75" customWidth="1"/>
    <col min="7" max="7" width="6.625" customWidth="1"/>
    <col min="10" max="10" width="8.25" customWidth="1"/>
    <col min="11" max="11" width="7.5" customWidth="1"/>
    <col min="12" max="12" width="6.375" customWidth="1"/>
    <col min="13" max="13" width="7.125" customWidth="1"/>
  </cols>
  <sheetData>
    <row r="1" ht="39.75" customHeight="1" spans="1:1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ht="45.75" customHeight="1" spans="1:13">
      <c r="A2" s="3" t="s">
        <v>1</v>
      </c>
      <c r="B2" s="12" t="s">
        <v>2</v>
      </c>
      <c r="C2" s="3" t="s">
        <v>3</v>
      </c>
      <c r="D2" s="12" t="s">
        <v>4</v>
      </c>
      <c r="E2" s="3" t="s">
        <v>154</v>
      </c>
      <c r="F2" s="3" t="s">
        <v>155</v>
      </c>
      <c r="G2" s="3" t="s">
        <v>5</v>
      </c>
      <c r="H2" s="3" t="s">
        <v>156</v>
      </c>
      <c r="I2" s="10" t="s">
        <v>7</v>
      </c>
      <c r="J2" s="10" t="s">
        <v>157</v>
      </c>
      <c r="K2" s="10" t="s">
        <v>9</v>
      </c>
      <c r="L2" s="11" t="s">
        <v>10</v>
      </c>
      <c r="M2" s="11" t="s">
        <v>11</v>
      </c>
    </row>
    <row r="3" ht="27" customHeight="1" spans="1:13">
      <c r="A3" s="8">
        <v>1</v>
      </c>
      <c r="B3" s="13" t="s">
        <v>165</v>
      </c>
      <c r="C3" s="8" t="s">
        <v>166</v>
      </c>
      <c r="D3" s="13" t="s">
        <v>14</v>
      </c>
      <c r="E3" s="13">
        <v>88.67</v>
      </c>
      <c r="F3" s="13">
        <f>ROUND(E3*0.3,2)</f>
        <v>26.6</v>
      </c>
      <c r="G3" s="24">
        <v>64.5</v>
      </c>
      <c r="H3" s="13">
        <f>ROUND(G3*0.3,2)</f>
        <v>19.35</v>
      </c>
      <c r="I3" s="13">
        <v>81.4</v>
      </c>
      <c r="J3" s="13">
        <f>I3*0.4</f>
        <v>32.56</v>
      </c>
      <c r="K3" s="13">
        <f>F3+H3+J3</f>
        <v>78.51</v>
      </c>
      <c r="L3" s="13">
        <v>1</v>
      </c>
      <c r="M3" s="13" t="s">
        <v>15</v>
      </c>
    </row>
    <row r="4" ht="27" customHeight="1" spans="1:13">
      <c r="A4" s="8">
        <v>2</v>
      </c>
      <c r="B4" s="13" t="s">
        <v>165</v>
      </c>
      <c r="C4" s="8" t="s">
        <v>167</v>
      </c>
      <c r="D4" s="13" t="s">
        <v>14</v>
      </c>
      <c r="E4" s="13">
        <v>87.73</v>
      </c>
      <c r="F4" s="13">
        <f>ROUND(E4*0.3,2)</f>
        <v>26.32</v>
      </c>
      <c r="G4" s="24">
        <v>63.5</v>
      </c>
      <c r="H4" s="13">
        <f>ROUND(G4*0.3,2)</f>
        <v>19.05</v>
      </c>
      <c r="I4" s="13">
        <v>77.3</v>
      </c>
      <c r="J4" s="13">
        <f>I4*0.4</f>
        <v>30.92</v>
      </c>
      <c r="K4" s="13">
        <f>F4+H4+J4</f>
        <v>76.29</v>
      </c>
      <c r="L4" s="13">
        <v>2</v>
      </c>
      <c r="M4" s="13"/>
    </row>
    <row r="5" ht="27" customHeight="1" spans="1:13">
      <c r="A5" s="8">
        <v>3</v>
      </c>
      <c r="B5" s="13" t="s">
        <v>165</v>
      </c>
      <c r="C5" s="8" t="s">
        <v>168</v>
      </c>
      <c r="D5" s="13" t="s">
        <v>23</v>
      </c>
      <c r="E5" s="13">
        <v>85.67</v>
      </c>
      <c r="F5" s="13">
        <f>ROUND(E5*0.3,2)</f>
        <v>25.7</v>
      </c>
      <c r="G5" s="24">
        <v>60.5</v>
      </c>
      <c r="H5" s="13">
        <f>ROUND(G5*0.3,2)</f>
        <v>18.15</v>
      </c>
      <c r="I5" s="13">
        <v>77.4</v>
      </c>
      <c r="J5" s="13">
        <f>I5*0.4</f>
        <v>30.96</v>
      </c>
      <c r="K5" s="13">
        <f>F5+H5+J5</f>
        <v>74.81</v>
      </c>
      <c r="L5" s="13">
        <v>3</v>
      </c>
      <c r="M5" s="13"/>
    </row>
  </sheetData>
  <sortState ref="A3:S5">
    <sortCondition ref="K3:K5" descending="1"/>
  </sortState>
  <mergeCells count="1">
    <mergeCell ref="A1:M1"/>
  </mergeCells>
  <pageMargins left="0.748031496062992" right="0.354330708661417" top="0.984251968503937" bottom="0.984251968503937" header="0.511811023622047" footer="0.511811023622047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workbookViewId="0">
      <selection activeCell="O6" sqref="O6"/>
    </sheetView>
  </sheetViews>
  <sheetFormatPr defaultColWidth="9" defaultRowHeight="13.5"/>
  <cols>
    <col min="1" max="1" width="3.625" customWidth="1"/>
    <col min="2" max="2" width="9.75" style="1" customWidth="1"/>
    <col min="3" max="3" width="8.125" customWidth="1"/>
    <col min="4" max="4" width="5.375" style="1" customWidth="1"/>
    <col min="5" max="6" width="9" customWidth="1"/>
    <col min="7" max="7" width="7.375" style="17" customWidth="1"/>
    <col min="8" max="8" width="9" customWidth="1"/>
    <col min="9" max="9" width="7" customWidth="1"/>
    <col min="10" max="10" width="8" style="18" customWidth="1"/>
    <col min="11" max="11" width="7.75" style="18" customWidth="1"/>
    <col min="12" max="12" width="6.375" customWidth="1"/>
    <col min="13" max="13" width="5.75" customWidth="1"/>
    <col min="14" max="14" width="9" customWidth="1"/>
  </cols>
  <sheetData>
    <row r="1" ht="37.5" customHeight="1" spans="1:13">
      <c r="A1" s="2" t="s">
        <v>0</v>
      </c>
      <c r="B1" s="2"/>
      <c r="C1" s="2"/>
      <c r="D1" s="2"/>
      <c r="E1" s="2"/>
      <c r="F1" s="2"/>
      <c r="G1" s="19"/>
      <c r="H1" s="2"/>
      <c r="I1" s="2"/>
      <c r="J1" s="2"/>
      <c r="K1" s="2"/>
      <c r="L1" s="2"/>
      <c r="M1" s="2"/>
    </row>
    <row r="2" ht="61.5" customHeight="1" spans="1:13">
      <c r="A2" s="3" t="s">
        <v>1</v>
      </c>
      <c r="B2" s="3" t="s">
        <v>2</v>
      </c>
      <c r="C2" s="3" t="s">
        <v>3</v>
      </c>
      <c r="D2" s="12" t="s">
        <v>4</v>
      </c>
      <c r="E2" s="3" t="s">
        <v>154</v>
      </c>
      <c r="F2" s="3" t="s">
        <v>155</v>
      </c>
      <c r="G2" s="20" t="s">
        <v>5</v>
      </c>
      <c r="H2" s="3" t="s">
        <v>156</v>
      </c>
      <c r="I2" s="10" t="s">
        <v>7</v>
      </c>
      <c r="J2" s="10" t="s">
        <v>157</v>
      </c>
      <c r="K2" s="10" t="s">
        <v>9</v>
      </c>
      <c r="L2" s="11" t="s">
        <v>10</v>
      </c>
      <c r="M2" s="11" t="s">
        <v>11</v>
      </c>
    </row>
    <row r="3" ht="24" customHeight="1" spans="1:13">
      <c r="A3" s="8">
        <v>1</v>
      </c>
      <c r="B3" s="13" t="s">
        <v>169</v>
      </c>
      <c r="C3" s="14" t="s">
        <v>170</v>
      </c>
      <c r="D3" s="13" t="s">
        <v>23</v>
      </c>
      <c r="E3" s="21">
        <v>90.5</v>
      </c>
      <c r="F3" s="21">
        <f t="shared" ref="F3:F11" si="0">ROUND(E3*0.3,2)</f>
        <v>27.15</v>
      </c>
      <c r="G3" s="22">
        <v>70</v>
      </c>
      <c r="H3" s="21">
        <f t="shared" ref="H3:H11" si="1">ROUND(G3*0.3,2)</f>
        <v>21</v>
      </c>
      <c r="I3" s="21">
        <v>84.4</v>
      </c>
      <c r="J3" s="21">
        <f t="shared" ref="J3:J10" si="2">I3*0.4</f>
        <v>33.76</v>
      </c>
      <c r="K3" s="21">
        <f t="shared" ref="K3:K11" si="3">F3+H3+J3</f>
        <v>81.91</v>
      </c>
      <c r="L3" s="13">
        <v>1</v>
      </c>
      <c r="M3" s="8" t="s">
        <v>15</v>
      </c>
    </row>
    <row r="4" ht="24" customHeight="1" spans="1:13">
      <c r="A4" s="8">
        <v>2</v>
      </c>
      <c r="B4" s="13" t="s">
        <v>169</v>
      </c>
      <c r="C4" s="14" t="s">
        <v>171</v>
      </c>
      <c r="D4" s="13" t="s">
        <v>23</v>
      </c>
      <c r="E4" s="21">
        <v>87.7</v>
      </c>
      <c r="F4" s="21">
        <f t="shared" si="0"/>
        <v>26.31</v>
      </c>
      <c r="G4" s="22">
        <v>68.5</v>
      </c>
      <c r="H4" s="21">
        <f t="shared" si="1"/>
        <v>20.55</v>
      </c>
      <c r="I4" s="21">
        <v>83.8</v>
      </c>
      <c r="J4" s="21">
        <f t="shared" si="2"/>
        <v>33.52</v>
      </c>
      <c r="K4" s="21">
        <f t="shared" si="3"/>
        <v>80.38</v>
      </c>
      <c r="L4" s="13">
        <v>2</v>
      </c>
      <c r="M4" s="8" t="s">
        <v>15</v>
      </c>
    </row>
    <row r="5" ht="24" customHeight="1" spans="1:13">
      <c r="A5" s="8">
        <v>3</v>
      </c>
      <c r="B5" s="13" t="s">
        <v>169</v>
      </c>
      <c r="C5" s="14" t="s">
        <v>172</v>
      </c>
      <c r="D5" s="13" t="s">
        <v>23</v>
      </c>
      <c r="E5" s="21">
        <v>87.3</v>
      </c>
      <c r="F5" s="21">
        <f t="shared" si="0"/>
        <v>26.19</v>
      </c>
      <c r="G5" s="22">
        <v>69.5</v>
      </c>
      <c r="H5" s="21">
        <f t="shared" si="1"/>
        <v>20.85</v>
      </c>
      <c r="I5" s="21">
        <v>83.2</v>
      </c>
      <c r="J5" s="21">
        <f t="shared" si="2"/>
        <v>33.28</v>
      </c>
      <c r="K5" s="21">
        <f t="shared" si="3"/>
        <v>80.32</v>
      </c>
      <c r="L5" s="13">
        <v>3</v>
      </c>
      <c r="M5" s="8" t="s">
        <v>15</v>
      </c>
    </row>
    <row r="6" ht="24" customHeight="1" spans="1:13">
      <c r="A6" s="8">
        <v>4</v>
      </c>
      <c r="B6" s="13" t="s">
        <v>169</v>
      </c>
      <c r="C6" s="14" t="s">
        <v>173</v>
      </c>
      <c r="D6" s="13" t="s">
        <v>14</v>
      </c>
      <c r="E6" s="21">
        <v>85.93</v>
      </c>
      <c r="F6" s="21">
        <f t="shared" si="0"/>
        <v>25.78</v>
      </c>
      <c r="G6" s="22">
        <v>63.5</v>
      </c>
      <c r="H6" s="21">
        <f t="shared" si="1"/>
        <v>19.05</v>
      </c>
      <c r="I6" s="21">
        <v>83.3</v>
      </c>
      <c r="J6" s="21">
        <f t="shared" si="2"/>
        <v>33.32</v>
      </c>
      <c r="K6" s="21">
        <f t="shared" si="3"/>
        <v>78.15</v>
      </c>
      <c r="L6" s="13">
        <v>4</v>
      </c>
      <c r="M6" s="8"/>
    </row>
    <row r="7" ht="24" customHeight="1" spans="1:13">
      <c r="A7" s="8">
        <v>5</v>
      </c>
      <c r="B7" s="13" t="s">
        <v>169</v>
      </c>
      <c r="C7" s="14" t="s">
        <v>174</v>
      </c>
      <c r="D7" s="13" t="s">
        <v>14</v>
      </c>
      <c r="E7" s="21">
        <v>88.53</v>
      </c>
      <c r="F7" s="21">
        <f t="shared" si="0"/>
        <v>26.56</v>
      </c>
      <c r="G7" s="22">
        <v>65</v>
      </c>
      <c r="H7" s="21">
        <f t="shared" si="1"/>
        <v>19.5</v>
      </c>
      <c r="I7" s="21">
        <v>76</v>
      </c>
      <c r="J7" s="21">
        <f t="shared" si="2"/>
        <v>30.4</v>
      </c>
      <c r="K7" s="21">
        <f t="shared" si="3"/>
        <v>76.46</v>
      </c>
      <c r="L7" s="13">
        <v>5</v>
      </c>
      <c r="M7" s="8"/>
    </row>
    <row r="8" ht="24" customHeight="1" spans="1:13">
      <c r="A8" s="8">
        <v>6</v>
      </c>
      <c r="B8" s="13" t="s">
        <v>169</v>
      </c>
      <c r="C8" s="14" t="s">
        <v>175</v>
      </c>
      <c r="D8" s="13" t="s">
        <v>23</v>
      </c>
      <c r="E8" s="21">
        <v>81.43</v>
      </c>
      <c r="F8" s="21">
        <f t="shared" si="0"/>
        <v>24.43</v>
      </c>
      <c r="G8" s="22">
        <v>69</v>
      </c>
      <c r="H8" s="21">
        <f t="shared" si="1"/>
        <v>20.7</v>
      </c>
      <c r="I8" s="21">
        <v>77.6</v>
      </c>
      <c r="J8" s="21">
        <f t="shared" si="2"/>
        <v>31.04</v>
      </c>
      <c r="K8" s="21">
        <f t="shared" si="3"/>
        <v>76.17</v>
      </c>
      <c r="L8" s="13">
        <v>6</v>
      </c>
      <c r="M8" s="8"/>
    </row>
    <row r="9" ht="24" customHeight="1" spans="1:13">
      <c r="A9" s="8">
        <v>7</v>
      </c>
      <c r="B9" s="13" t="s">
        <v>169</v>
      </c>
      <c r="C9" s="14" t="s">
        <v>176</v>
      </c>
      <c r="D9" s="13" t="s">
        <v>23</v>
      </c>
      <c r="E9" s="21">
        <v>85.03</v>
      </c>
      <c r="F9" s="21">
        <f t="shared" si="0"/>
        <v>25.51</v>
      </c>
      <c r="G9" s="22">
        <v>63.5</v>
      </c>
      <c r="H9" s="21">
        <f t="shared" si="1"/>
        <v>19.05</v>
      </c>
      <c r="I9" s="21">
        <v>75.2</v>
      </c>
      <c r="J9" s="21">
        <f t="shared" si="2"/>
        <v>30.08</v>
      </c>
      <c r="K9" s="21">
        <f t="shared" si="3"/>
        <v>74.64</v>
      </c>
      <c r="L9" s="13">
        <v>7</v>
      </c>
      <c r="M9" s="8"/>
    </row>
    <row r="10" ht="24" customHeight="1" spans="1:13">
      <c r="A10" s="8">
        <v>8</v>
      </c>
      <c r="B10" s="13" t="s">
        <v>169</v>
      </c>
      <c r="C10" s="14" t="s">
        <v>177</v>
      </c>
      <c r="D10" s="13" t="s">
        <v>23</v>
      </c>
      <c r="E10" s="21">
        <v>81.1</v>
      </c>
      <c r="F10" s="21">
        <f t="shared" si="0"/>
        <v>24.33</v>
      </c>
      <c r="G10" s="22">
        <v>66</v>
      </c>
      <c r="H10" s="21">
        <f t="shared" si="1"/>
        <v>19.8</v>
      </c>
      <c r="I10" s="21">
        <v>75.8</v>
      </c>
      <c r="J10" s="21">
        <f t="shared" si="2"/>
        <v>30.32</v>
      </c>
      <c r="K10" s="21">
        <f t="shared" si="3"/>
        <v>74.45</v>
      </c>
      <c r="L10" s="13">
        <v>8</v>
      </c>
      <c r="M10" s="8"/>
    </row>
    <row r="11" ht="24" customHeight="1" spans="1:13">
      <c r="A11" s="8">
        <v>9</v>
      </c>
      <c r="B11" s="13" t="s">
        <v>169</v>
      </c>
      <c r="C11" s="14" t="s">
        <v>178</v>
      </c>
      <c r="D11" s="13" t="s">
        <v>14</v>
      </c>
      <c r="E11" s="21">
        <v>85.6</v>
      </c>
      <c r="F11" s="21">
        <f t="shared" si="0"/>
        <v>25.68</v>
      </c>
      <c r="G11" s="22">
        <v>62</v>
      </c>
      <c r="H11" s="21">
        <f t="shared" si="1"/>
        <v>18.6</v>
      </c>
      <c r="I11" s="8" t="s">
        <v>34</v>
      </c>
      <c r="J11" s="13"/>
      <c r="K11" s="21">
        <f t="shared" si="3"/>
        <v>44.28</v>
      </c>
      <c r="L11" s="13">
        <v>9</v>
      </c>
      <c r="M11" s="8"/>
    </row>
  </sheetData>
  <sortState ref="A3:S11">
    <sortCondition ref="K3:K11" descending="1"/>
  </sortState>
  <mergeCells count="1">
    <mergeCell ref="A1:M1"/>
  </mergeCells>
  <pageMargins left="0.748031496062992" right="0.354330708661417" top="0.984251968503937" bottom="0.984251968503937" header="0.511811023622047" footer="0.511811023622047"/>
  <pageSetup paperSize="9" scale="9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workbookViewId="0">
      <selection activeCell="B5" sqref="B5"/>
    </sheetView>
  </sheetViews>
  <sheetFormatPr defaultColWidth="9" defaultRowHeight="13.5" outlineLevelRow="7"/>
  <cols>
    <col min="1" max="1" width="3.25" customWidth="1"/>
    <col min="2" max="2" width="10.625" style="1" customWidth="1"/>
    <col min="3" max="3" width="8" customWidth="1"/>
    <col min="4" max="4" width="6.125" style="1" customWidth="1"/>
    <col min="5" max="5" width="9.25" customWidth="1"/>
    <col min="6" max="6" width="10.625" customWidth="1"/>
    <col min="7" max="7" width="7.375" customWidth="1"/>
    <col min="10" max="10" width="7.375" customWidth="1"/>
    <col min="13" max="13" width="8.375" customWidth="1"/>
  </cols>
  <sheetData>
    <row r="1" ht="33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5" customHeight="1" spans="1:13">
      <c r="A2" s="3" t="s">
        <v>1</v>
      </c>
      <c r="B2" s="3" t="s">
        <v>2</v>
      </c>
      <c r="C2" s="3" t="s">
        <v>3</v>
      </c>
      <c r="D2" s="12" t="s">
        <v>4</v>
      </c>
      <c r="E2" s="3" t="s">
        <v>154</v>
      </c>
      <c r="F2" s="3" t="s">
        <v>155</v>
      </c>
      <c r="G2" s="3" t="s">
        <v>5</v>
      </c>
      <c r="H2" s="3" t="s">
        <v>156</v>
      </c>
      <c r="I2" s="10" t="s">
        <v>7</v>
      </c>
      <c r="J2" s="10" t="s">
        <v>157</v>
      </c>
      <c r="K2" s="10" t="s">
        <v>9</v>
      </c>
      <c r="L2" s="11" t="s">
        <v>10</v>
      </c>
      <c r="M2" s="11" t="s">
        <v>11</v>
      </c>
    </row>
    <row r="3" ht="29.1" customHeight="1" spans="1:13">
      <c r="A3" s="8">
        <v>1</v>
      </c>
      <c r="B3" s="13" t="s">
        <v>179</v>
      </c>
      <c r="C3" s="14" t="s">
        <v>180</v>
      </c>
      <c r="D3" s="13" t="s">
        <v>23</v>
      </c>
      <c r="E3" s="15">
        <v>86.7</v>
      </c>
      <c r="F3" s="15">
        <f t="shared" ref="F3:F8" si="0">ROUND(E3*0.3,2)</f>
        <v>26.01</v>
      </c>
      <c r="G3" s="16">
        <v>71</v>
      </c>
      <c r="H3" s="15">
        <f t="shared" ref="H3:H8" si="1">ROUND(G3*0.3,2)</f>
        <v>21.3</v>
      </c>
      <c r="I3" s="15">
        <v>84.3</v>
      </c>
      <c r="J3" s="15">
        <f t="shared" ref="J3:J8" si="2">I3*0.4</f>
        <v>33.72</v>
      </c>
      <c r="K3" s="15">
        <f t="shared" ref="K3:K8" si="3">F3+H3+J3</f>
        <v>81.03</v>
      </c>
      <c r="L3" s="8">
        <v>1</v>
      </c>
      <c r="M3" s="8" t="s">
        <v>15</v>
      </c>
    </row>
    <row r="4" ht="29.1" customHeight="1" spans="1:13">
      <c r="A4" s="8">
        <v>2</v>
      </c>
      <c r="B4" s="13" t="s">
        <v>179</v>
      </c>
      <c r="C4" s="14" t="s">
        <v>181</v>
      </c>
      <c r="D4" s="13" t="s">
        <v>23</v>
      </c>
      <c r="E4" s="15">
        <v>87.73</v>
      </c>
      <c r="F4" s="15">
        <f t="shared" si="0"/>
        <v>26.32</v>
      </c>
      <c r="G4" s="16">
        <v>69.5</v>
      </c>
      <c r="H4" s="15">
        <f t="shared" si="1"/>
        <v>20.85</v>
      </c>
      <c r="I4" s="15">
        <v>83.3</v>
      </c>
      <c r="J4" s="15">
        <f t="shared" si="2"/>
        <v>33.32</v>
      </c>
      <c r="K4" s="15">
        <f t="shared" si="3"/>
        <v>80.49</v>
      </c>
      <c r="L4" s="8">
        <v>2</v>
      </c>
      <c r="M4" s="8" t="s">
        <v>15</v>
      </c>
    </row>
    <row r="5" ht="29.1" customHeight="1" spans="1:13">
      <c r="A5" s="8">
        <v>3</v>
      </c>
      <c r="B5" s="13" t="s">
        <v>179</v>
      </c>
      <c r="C5" s="14" t="s">
        <v>182</v>
      </c>
      <c r="D5" s="13" t="s">
        <v>23</v>
      </c>
      <c r="E5" s="15">
        <v>92.2</v>
      </c>
      <c r="F5" s="15">
        <f t="shared" si="0"/>
        <v>27.66</v>
      </c>
      <c r="G5" s="16">
        <v>65</v>
      </c>
      <c r="H5" s="15">
        <f t="shared" si="1"/>
        <v>19.5</v>
      </c>
      <c r="I5" s="15">
        <v>82</v>
      </c>
      <c r="J5" s="15">
        <f t="shared" si="2"/>
        <v>32.8</v>
      </c>
      <c r="K5" s="15">
        <f t="shared" si="3"/>
        <v>79.96</v>
      </c>
      <c r="L5" s="8">
        <v>3</v>
      </c>
      <c r="M5" s="8"/>
    </row>
    <row r="6" ht="29.1" customHeight="1" spans="1:13">
      <c r="A6" s="8">
        <v>4</v>
      </c>
      <c r="B6" s="13" t="s">
        <v>179</v>
      </c>
      <c r="C6" s="14" t="s">
        <v>183</v>
      </c>
      <c r="D6" s="13" t="s">
        <v>23</v>
      </c>
      <c r="E6" s="15">
        <v>89.1</v>
      </c>
      <c r="F6" s="15">
        <f t="shared" si="0"/>
        <v>26.73</v>
      </c>
      <c r="G6" s="16">
        <v>66.5</v>
      </c>
      <c r="H6" s="15">
        <f t="shared" si="1"/>
        <v>19.95</v>
      </c>
      <c r="I6" s="15">
        <v>81.2</v>
      </c>
      <c r="J6" s="15">
        <f t="shared" si="2"/>
        <v>32.48</v>
      </c>
      <c r="K6" s="15">
        <f t="shared" si="3"/>
        <v>79.16</v>
      </c>
      <c r="L6" s="8">
        <v>4</v>
      </c>
      <c r="M6" s="8"/>
    </row>
    <row r="7" ht="29.1" customHeight="1" spans="1:13">
      <c r="A7" s="8">
        <v>5</v>
      </c>
      <c r="B7" s="13" t="s">
        <v>179</v>
      </c>
      <c r="C7" s="14" t="s">
        <v>184</v>
      </c>
      <c r="D7" s="13" t="s">
        <v>23</v>
      </c>
      <c r="E7" s="15">
        <v>87.5</v>
      </c>
      <c r="F7" s="15">
        <f t="shared" si="0"/>
        <v>26.25</v>
      </c>
      <c r="G7" s="16">
        <v>65.5</v>
      </c>
      <c r="H7" s="15">
        <f t="shared" si="1"/>
        <v>19.65</v>
      </c>
      <c r="I7" s="15">
        <v>81.1</v>
      </c>
      <c r="J7" s="15">
        <f t="shared" si="2"/>
        <v>32.44</v>
      </c>
      <c r="K7" s="15">
        <f t="shared" si="3"/>
        <v>78.34</v>
      </c>
      <c r="L7" s="8">
        <v>5</v>
      </c>
      <c r="M7" s="8"/>
    </row>
    <row r="8" ht="29.1" customHeight="1" spans="1:13">
      <c r="A8" s="8">
        <v>6</v>
      </c>
      <c r="B8" s="13" t="s">
        <v>179</v>
      </c>
      <c r="C8" s="14" t="s">
        <v>185</v>
      </c>
      <c r="D8" s="13" t="s">
        <v>23</v>
      </c>
      <c r="E8" s="15">
        <v>92.6</v>
      </c>
      <c r="F8" s="15">
        <f t="shared" si="0"/>
        <v>27.78</v>
      </c>
      <c r="G8" s="16">
        <v>60</v>
      </c>
      <c r="H8" s="15">
        <f t="shared" si="1"/>
        <v>18</v>
      </c>
      <c r="I8" s="15">
        <v>75</v>
      </c>
      <c r="J8" s="15">
        <f t="shared" si="2"/>
        <v>30</v>
      </c>
      <c r="K8" s="15">
        <f t="shared" si="3"/>
        <v>75.78</v>
      </c>
      <c r="L8" s="8">
        <v>6</v>
      </c>
      <c r="M8" s="8"/>
    </row>
  </sheetData>
  <sortState ref="A3:T8">
    <sortCondition ref="K3:K8" descending="1"/>
  </sortState>
  <mergeCells count="1">
    <mergeCell ref="A1:M1"/>
  </mergeCells>
  <pageMargins left="0.748031496062992" right="0.354330708661417" top="0.984251968503937" bottom="0.984251968503937" header="0.511811023622047" footer="0.511811023622047"/>
  <pageSetup paperSize="9" scale="8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"/>
  <sheetViews>
    <sheetView tabSelected="1" workbookViewId="0">
      <selection activeCell="O7" sqref="O7"/>
    </sheetView>
  </sheetViews>
  <sheetFormatPr defaultColWidth="9" defaultRowHeight="13.5" outlineLevelRow="2"/>
  <cols>
    <col min="1" max="1" width="3.5" customWidth="1"/>
    <col min="2" max="2" width="11.875" style="1" customWidth="1"/>
    <col min="3" max="3" width="7" customWidth="1"/>
    <col min="4" max="4" width="6.125" style="1" customWidth="1"/>
    <col min="5" max="5" width="8.25" customWidth="1"/>
    <col min="7" max="7" width="7.875" customWidth="1"/>
    <col min="9" max="9" width="8.875" customWidth="1"/>
    <col min="10" max="10" width="8.5" customWidth="1"/>
    <col min="11" max="11" width="8.875" customWidth="1"/>
    <col min="12" max="12" width="6.375" customWidth="1"/>
    <col min="13" max="13" width="7.625" customWidth="1"/>
  </cols>
  <sheetData>
    <row r="1" ht="44.2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6.5" customHeight="1" spans="1:13">
      <c r="A2" s="3" t="s">
        <v>1</v>
      </c>
      <c r="B2" s="3" t="s">
        <v>2</v>
      </c>
      <c r="C2" s="4" t="s">
        <v>3</v>
      </c>
      <c r="D2" s="5" t="s">
        <v>4</v>
      </c>
      <c r="E2" s="3" t="s">
        <v>154</v>
      </c>
      <c r="F2" s="3" t="s">
        <v>155</v>
      </c>
      <c r="G2" s="3" t="s">
        <v>5</v>
      </c>
      <c r="H2" s="3" t="s">
        <v>156</v>
      </c>
      <c r="I2" s="10" t="s">
        <v>7</v>
      </c>
      <c r="J2" s="10" t="s">
        <v>157</v>
      </c>
      <c r="K2" s="10" t="s">
        <v>9</v>
      </c>
      <c r="L2" s="11" t="s">
        <v>10</v>
      </c>
      <c r="M2" s="11" t="s">
        <v>11</v>
      </c>
    </row>
    <row r="3" ht="41.25" customHeight="1" spans="1:13">
      <c r="A3" s="6">
        <v>1</v>
      </c>
      <c r="B3" s="7" t="s">
        <v>186</v>
      </c>
      <c r="C3" s="6" t="s">
        <v>187</v>
      </c>
      <c r="D3" s="7" t="s">
        <v>14</v>
      </c>
      <c r="E3" s="8">
        <v>60.2</v>
      </c>
      <c r="F3" s="8">
        <f>ROUND(E3*0.3,2)</f>
        <v>18.06</v>
      </c>
      <c r="G3" s="9">
        <v>71.5</v>
      </c>
      <c r="H3" s="8">
        <f>ROUND(G3*0.3,2)</f>
        <v>21.45</v>
      </c>
      <c r="I3" s="8">
        <v>84.6</v>
      </c>
      <c r="J3" s="8">
        <f>I3*0.4</f>
        <v>33.84</v>
      </c>
      <c r="K3" s="8">
        <f>F3+H3+J3</f>
        <v>73.35</v>
      </c>
      <c r="L3" s="8">
        <v>1</v>
      </c>
      <c r="M3" s="8" t="s">
        <v>15</v>
      </c>
    </row>
  </sheetData>
  <mergeCells count="1">
    <mergeCell ref="A1:M1"/>
  </mergeCells>
  <pageMargins left="0.748031496062992" right="0.354330708661417" top="0.984251968503937" bottom="0.984251968503937" header="0.511811023622047" footer="0.511811023622047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workbookViewId="0">
      <selection activeCell="Q9" sqref="P9:Q9"/>
    </sheetView>
  </sheetViews>
  <sheetFormatPr defaultColWidth="9" defaultRowHeight="13.5" outlineLevelRow="6"/>
  <cols>
    <col min="1" max="1" width="3.75" style="38" customWidth="1"/>
    <col min="2" max="2" width="11" style="39" customWidth="1"/>
    <col min="3" max="3" width="8" style="40" customWidth="1"/>
    <col min="4" max="4" width="6.75" style="40" customWidth="1"/>
    <col min="5" max="9" width="9.125" style="40" customWidth="1"/>
    <col min="10" max="10" width="7.75" style="40" customWidth="1"/>
    <col min="11" max="11" width="7" style="40" customWidth="1"/>
    <col min="12" max="16384" width="9" style="40"/>
  </cols>
  <sheetData>
    <row r="1" ht="37.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73" customFormat="1" ht="42" customHeight="1" spans="1:11">
      <c r="A2" s="74" t="s">
        <v>1</v>
      </c>
      <c r="B2" s="56" t="s">
        <v>2</v>
      </c>
      <c r="C2" s="10" t="s">
        <v>3</v>
      </c>
      <c r="D2" s="75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59" t="s">
        <v>10</v>
      </c>
      <c r="K2" s="59" t="s">
        <v>11</v>
      </c>
    </row>
    <row r="3" ht="27.95" customHeight="1" spans="1:11">
      <c r="A3" s="44">
        <v>1</v>
      </c>
      <c r="B3" s="57" t="s">
        <v>18</v>
      </c>
      <c r="C3" s="76" t="s">
        <v>19</v>
      </c>
      <c r="D3" s="77" t="s">
        <v>14</v>
      </c>
      <c r="E3" s="9">
        <v>70</v>
      </c>
      <c r="F3" s="9">
        <f>E3*0.4</f>
        <v>28</v>
      </c>
      <c r="G3" s="9">
        <v>82</v>
      </c>
      <c r="H3" s="9">
        <f>G3*0.6</f>
        <v>49.2</v>
      </c>
      <c r="I3" s="78">
        <f>F3+H3</f>
        <v>77.2</v>
      </c>
      <c r="J3" s="60">
        <v>1</v>
      </c>
      <c r="K3" s="9" t="s">
        <v>15</v>
      </c>
    </row>
    <row r="4" ht="27.95" customHeight="1" spans="1:11">
      <c r="A4" s="44">
        <v>2</v>
      </c>
      <c r="B4" s="57" t="s">
        <v>18</v>
      </c>
      <c r="C4" s="76" t="s">
        <v>20</v>
      </c>
      <c r="D4" s="77" t="s">
        <v>14</v>
      </c>
      <c r="E4" s="9">
        <v>67</v>
      </c>
      <c r="F4" s="9">
        <f>E4*0.4</f>
        <v>26.8</v>
      </c>
      <c r="G4" s="9">
        <v>82.2</v>
      </c>
      <c r="H4" s="9">
        <f>G4*0.6</f>
        <v>49.32</v>
      </c>
      <c r="I4" s="78">
        <f>F4+H4</f>
        <v>76.12</v>
      </c>
      <c r="J4" s="60">
        <v>2</v>
      </c>
      <c r="K4" s="9"/>
    </row>
    <row r="5" ht="27.95" customHeight="1" spans="1:11">
      <c r="A5" s="44">
        <v>3</v>
      </c>
      <c r="B5" s="57" t="s">
        <v>18</v>
      </c>
      <c r="C5" s="76" t="s">
        <v>21</v>
      </c>
      <c r="D5" s="77" t="s">
        <v>14</v>
      </c>
      <c r="E5" s="9">
        <v>66.5</v>
      </c>
      <c r="F5" s="9">
        <f>E5*0.4</f>
        <v>26.6</v>
      </c>
      <c r="G5" s="9">
        <v>81.6</v>
      </c>
      <c r="H5" s="9">
        <f>G5*0.6</f>
        <v>48.96</v>
      </c>
      <c r="I5" s="78">
        <f>F5+H5</f>
        <v>75.56</v>
      </c>
      <c r="J5" s="60">
        <v>3</v>
      </c>
      <c r="K5" s="9"/>
    </row>
    <row r="6" ht="27.95" customHeight="1" spans="1:11">
      <c r="A6" s="44">
        <v>4</v>
      </c>
      <c r="B6" s="57" t="s">
        <v>18</v>
      </c>
      <c r="C6" s="76" t="s">
        <v>22</v>
      </c>
      <c r="D6" s="77" t="s">
        <v>23</v>
      </c>
      <c r="E6" s="9">
        <v>66.5</v>
      </c>
      <c r="F6" s="9">
        <f>E6*0.4</f>
        <v>26.6</v>
      </c>
      <c r="G6" s="9">
        <v>78.2</v>
      </c>
      <c r="H6" s="9">
        <f>G6*0.6</f>
        <v>46.92</v>
      </c>
      <c r="I6" s="78">
        <f>F6+H6</f>
        <v>73.52</v>
      </c>
      <c r="J6" s="60">
        <v>4</v>
      </c>
      <c r="K6" s="9"/>
    </row>
    <row r="7" ht="27.95" customHeight="1" spans="1:11">
      <c r="A7" s="44">
        <v>5</v>
      </c>
      <c r="B7" s="57" t="s">
        <v>18</v>
      </c>
      <c r="C7" s="76" t="s">
        <v>24</v>
      </c>
      <c r="D7" s="77" t="s">
        <v>14</v>
      </c>
      <c r="E7" s="9">
        <v>66.5</v>
      </c>
      <c r="F7" s="9">
        <f>E7*0.4</f>
        <v>26.6</v>
      </c>
      <c r="G7" s="9">
        <v>76.8</v>
      </c>
      <c r="H7" s="9">
        <f>G7*0.6</f>
        <v>46.08</v>
      </c>
      <c r="I7" s="78">
        <f>F7+H7</f>
        <v>72.68</v>
      </c>
      <c r="J7" s="60">
        <v>5</v>
      </c>
      <c r="K7" s="9"/>
    </row>
  </sheetData>
  <mergeCells count="1">
    <mergeCell ref="A1:K1"/>
  </mergeCells>
  <pageMargins left="0.748031496062992" right="0.354330708661417" top="0.984251968503937" bottom="0.984251968503937" header="0.511811023622047" footer="0.511811023622047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N9" sqref="N9"/>
    </sheetView>
  </sheetViews>
  <sheetFormatPr defaultColWidth="9" defaultRowHeight="13.5"/>
  <cols>
    <col min="1" max="1" width="6.25" style="61" customWidth="1"/>
    <col min="2" max="2" width="6.875" style="28" customWidth="1"/>
    <col min="3" max="3" width="8" style="27" customWidth="1"/>
    <col min="4" max="4" width="6.125" style="28" customWidth="1"/>
    <col min="5" max="9" width="9" style="27"/>
    <col min="10" max="10" width="6.5" style="27" customWidth="1"/>
    <col min="11" max="16384" width="9" style="27"/>
  </cols>
  <sheetData>
    <row r="1" ht="38.2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64" customFormat="1" ht="38.1" customHeight="1" spans="1:11">
      <c r="A2" s="50" t="s">
        <v>1</v>
      </c>
      <c r="B2" s="29" t="s">
        <v>2</v>
      </c>
      <c r="C2" s="29" t="s">
        <v>3</v>
      </c>
      <c r="D2" s="30" t="s">
        <v>4</v>
      </c>
      <c r="E2" s="2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59" t="s">
        <v>10</v>
      </c>
      <c r="K2" s="59" t="s">
        <v>11</v>
      </c>
    </row>
    <row r="3" ht="29.1" customHeight="1" spans="1:11">
      <c r="A3" s="31">
        <v>1</v>
      </c>
      <c r="B3" s="32" t="s">
        <v>25</v>
      </c>
      <c r="C3" s="33" t="s">
        <v>26</v>
      </c>
      <c r="D3" s="34" t="s">
        <v>14</v>
      </c>
      <c r="E3" s="35">
        <v>83.4</v>
      </c>
      <c r="F3" s="35">
        <f t="shared" ref="F3:F9" si="0">E3*0.4</f>
        <v>33.36</v>
      </c>
      <c r="G3" s="35">
        <v>84.2</v>
      </c>
      <c r="H3" s="35">
        <f t="shared" ref="H3:H9" si="1">G3*0.6</f>
        <v>50.52</v>
      </c>
      <c r="I3" s="35">
        <f t="shared" ref="I3:I9" si="2">F3+H3</f>
        <v>83.88</v>
      </c>
      <c r="J3" s="36">
        <v>1</v>
      </c>
      <c r="K3" s="35" t="s">
        <v>15</v>
      </c>
    </row>
    <row r="4" ht="29.1" customHeight="1" spans="1:11">
      <c r="A4" s="31">
        <v>2</v>
      </c>
      <c r="B4" s="32" t="s">
        <v>25</v>
      </c>
      <c r="C4" s="33" t="s">
        <v>27</v>
      </c>
      <c r="D4" s="34" t="s">
        <v>14</v>
      </c>
      <c r="E4" s="35">
        <v>79.1</v>
      </c>
      <c r="F4" s="35">
        <f t="shared" si="0"/>
        <v>31.64</v>
      </c>
      <c r="G4" s="35">
        <v>86.76</v>
      </c>
      <c r="H4" s="35">
        <f t="shared" si="1"/>
        <v>52.056</v>
      </c>
      <c r="I4" s="35">
        <f t="shared" si="2"/>
        <v>83.696</v>
      </c>
      <c r="J4" s="36">
        <v>2</v>
      </c>
      <c r="K4" s="35" t="s">
        <v>15</v>
      </c>
    </row>
    <row r="5" ht="29.1" customHeight="1" spans="1:11">
      <c r="A5" s="31">
        <v>3</v>
      </c>
      <c r="B5" s="32" t="s">
        <v>25</v>
      </c>
      <c r="C5" s="33" t="s">
        <v>28</v>
      </c>
      <c r="D5" s="34" t="s">
        <v>23</v>
      </c>
      <c r="E5" s="35">
        <v>73.3</v>
      </c>
      <c r="F5" s="35">
        <f t="shared" si="0"/>
        <v>29.32</v>
      </c>
      <c r="G5" s="35">
        <v>83</v>
      </c>
      <c r="H5" s="35">
        <f t="shared" si="1"/>
        <v>49.8</v>
      </c>
      <c r="I5" s="35">
        <f t="shared" si="2"/>
        <v>79.12</v>
      </c>
      <c r="J5" s="36">
        <v>3</v>
      </c>
      <c r="K5" s="35" t="s">
        <v>15</v>
      </c>
    </row>
    <row r="6" ht="29.1" customHeight="1" spans="1:11">
      <c r="A6" s="31">
        <v>4</v>
      </c>
      <c r="B6" s="32" t="s">
        <v>25</v>
      </c>
      <c r="C6" s="33" t="s">
        <v>29</v>
      </c>
      <c r="D6" s="34" t="s">
        <v>23</v>
      </c>
      <c r="E6" s="35">
        <v>77.3</v>
      </c>
      <c r="F6" s="35">
        <f t="shared" si="0"/>
        <v>30.92</v>
      </c>
      <c r="G6" s="35">
        <v>78.6</v>
      </c>
      <c r="H6" s="35">
        <f t="shared" si="1"/>
        <v>47.16</v>
      </c>
      <c r="I6" s="35">
        <f t="shared" si="2"/>
        <v>78.08</v>
      </c>
      <c r="J6" s="36">
        <v>4</v>
      </c>
      <c r="K6" s="35"/>
    </row>
    <row r="7" ht="29.1" customHeight="1" spans="1:11">
      <c r="A7" s="31">
        <v>5</v>
      </c>
      <c r="B7" s="32" t="s">
        <v>25</v>
      </c>
      <c r="C7" s="33" t="s">
        <v>30</v>
      </c>
      <c r="D7" s="34" t="s">
        <v>14</v>
      </c>
      <c r="E7" s="35">
        <v>73.8</v>
      </c>
      <c r="F7" s="35">
        <f t="shared" si="0"/>
        <v>29.52</v>
      </c>
      <c r="G7" s="35">
        <v>80.8</v>
      </c>
      <c r="H7" s="35">
        <f t="shared" si="1"/>
        <v>48.48</v>
      </c>
      <c r="I7" s="35">
        <f t="shared" si="2"/>
        <v>78</v>
      </c>
      <c r="J7" s="36">
        <v>5</v>
      </c>
      <c r="K7" s="35"/>
    </row>
    <row r="8" ht="29.1" customHeight="1" spans="1:11">
      <c r="A8" s="31">
        <v>6</v>
      </c>
      <c r="B8" s="32" t="s">
        <v>25</v>
      </c>
      <c r="C8" s="33" t="s">
        <v>31</v>
      </c>
      <c r="D8" s="34" t="s">
        <v>14</v>
      </c>
      <c r="E8" s="35">
        <v>78.6</v>
      </c>
      <c r="F8" s="35">
        <f t="shared" si="0"/>
        <v>31.44</v>
      </c>
      <c r="G8" s="35">
        <v>74.4</v>
      </c>
      <c r="H8" s="35">
        <f t="shared" si="1"/>
        <v>44.64</v>
      </c>
      <c r="I8" s="35">
        <f t="shared" si="2"/>
        <v>76.08</v>
      </c>
      <c r="J8" s="36">
        <v>6</v>
      </c>
      <c r="K8" s="35"/>
    </row>
    <row r="9" ht="29.1" customHeight="1" spans="1:11">
      <c r="A9" s="31">
        <v>7</v>
      </c>
      <c r="B9" s="32" t="s">
        <v>25</v>
      </c>
      <c r="C9" s="33" t="s">
        <v>32</v>
      </c>
      <c r="D9" s="34" t="s">
        <v>14</v>
      </c>
      <c r="E9" s="35">
        <v>70</v>
      </c>
      <c r="F9" s="35">
        <f t="shared" si="0"/>
        <v>28</v>
      </c>
      <c r="G9" s="35">
        <v>76.2</v>
      </c>
      <c r="H9" s="35">
        <f t="shared" si="1"/>
        <v>45.72</v>
      </c>
      <c r="I9" s="35">
        <f t="shared" si="2"/>
        <v>73.72</v>
      </c>
      <c r="J9" s="36">
        <v>7</v>
      </c>
      <c r="K9" s="35"/>
    </row>
    <row r="10" ht="29.1" customHeight="1" spans="1:11">
      <c r="A10" s="31">
        <v>8</v>
      </c>
      <c r="B10" s="32" t="s">
        <v>25</v>
      </c>
      <c r="C10" s="33" t="s">
        <v>33</v>
      </c>
      <c r="D10" s="34" t="s">
        <v>14</v>
      </c>
      <c r="E10" s="35">
        <v>72</v>
      </c>
      <c r="F10" s="35">
        <f t="shared" ref="F10:F11" si="3">E10*0.4</f>
        <v>28.8</v>
      </c>
      <c r="G10" s="35" t="s">
        <v>34</v>
      </c>
      <c r="H10" s="35"/>
      <c r="I10" s="35">
        <f t="shared" ref="I10:I11" si="4">F10+H10</f>
        <v>28.8</v>
      </c>
      <c r="J10" s="36">
        <v>8</v>
      </c>
      <c r="K10" s="35"/>
    </row>
    <row r="11" ht="29.1" customHeight="1" spans="1:11">
      <c r="A11" s="31">
        <v>9</v>
      </c>
      <c r="B11" s="32" t="s">
        <v>25</v>
      </c>
      <c r="C11" s="33" t="s">
        <v>35</v>
      </c>
      <c r="D11" s="34" t="s">
        <v>14</v>
      </c>
      <c r="E11" s="35">
        <v>70.8</v>
      </c>
      <c r="F11" s="35">
        <f t="shared" si="3"/>
        <v>28.32</v>
      </c>
      <c r="G11" s="35" t="s">
        <v>34</v>
      </c>
      <c r="H11" s="35"/>
      <c r="I11" s="35">
        <f t="shared" si="4"/>
        <v>28.32</v>
      </c>
      <c r="J11" s="36">
        <v>9</v>
      </c>
      <c r="K11" s="35"/>
    </row>
    <row r="12" ht="29.1" customHeight="1"/>
  </sheetData>
  <sortState ref="A3:Q9">
    <sortCondition ref="I3:I9" descending="1"/>
  </sortState>
  <mergeCells count="1">
    <mergeCell ref="A1:K1"/>
  </mergeCells>
  <pageMargins left="0.748031496062992" right="0.354330708661417" top="0.984251968503937" bottom="0.984251968503937" header="0.511811023622047" footer="0.511811023622047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workbookViewId="0">
      <selection activeCell="N9" sqref="N9"/>
    </sheetView>
  </sheetViews>
  <sheetFormatPr defaultColWidth="9" defaultRowHeight="13.5"/>
  <cols>
    <col min="1" max="1" width="4" style="61" customWidth="1"/>
    <col min="2" max="2" width="8.625" style="69" customWidth="1"/>
    <col min="3" max="3" width="8.125" style="61" customWidth="1"/>
    <col min="4" max="4" width="5.375" style="69" customWidth="1"/>
    <col min="5" max="7" width="8.5" style="61" customWidth="1"/>
    <col min="8" max="9" width="9.375" style="61" customWidth="1"/>
    <col min="10" max="10" width="6.5" style="70" customWidth="1"/>
    <col min="11" max="11" width="7.5" style="61" customWidth="1"/>
    <col min="12" max="16384" width="9" style="27"/>
  </cols>
  <sheetData>
    <row r="1" ht="24.9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64" customFormat="1" ht="42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63" t="s">
        <v>10</v>
      </c>
      <c r="K2" s="59" t="s">
        <v>11</v>
      </c>
    </row>
    <row r="3" ht="21.95" customHeight="1" spans="1:11">
      <c r="A3" s="31">
        <v>1</v>
      </c>
      <c r="B3" s="32" t="s">
        <v>36</v>
      </c>
      <c r="C3" s="33" t="s">
        <v>37</v>
      </c>
      <c r="D3" s="34" t="s">
        <v>23</v>
      </c>
      <c r="E3" s="35">
        <v>64.7</v>
      </c>
      <c r="F3" s="35">
        <f t="shared" ref="F3:F32" si="0">E3*0.4</f>
        <v>25.88</v>
      </c>
      <c r="G3" s="35">
        <v>78.8</v>
      </c>
      <c r="H3" s="35">
        <f t="shared" ref="H3:H31" si="1">G3*0.6</f>
        <v>47.28</v>
      </c>
      <c r="I3" s="35">
        <f t="shared" ref="I3:I32" si="2">F3+H3</f>
        <v>73.16</v>
      </c>
      <c r="J3" s="36">
        <v>1</v>
      </c>
      <c r="K3" s="35" t="s">
        <v>15</v>
      </c>
    </row>
    <row r="4" ht="21.95" customHeight="1" spans="1:11">
      <c r="A4" s="31">
        <v>2</v>
      </c>
      <c r="B4" s="32" t="s">
        <v>36</v>
      </c>
      <c r="C4" s="33" t="s">
        <v>38</v>
      </c>
      <c r="D4" s="34" t="s">
        <v>23</v>
      </c>
      <c r="E4" s="35">
        <v>63.2</v>
      </c>
      <c r="F4" s="35">
        <f t="shared" si="0"/>
        <v>25.28</v>
      </c>
      <c r="G4" s="35">
        <v>79.4</v>
      </c>
      <c r="H4" s="35">
        <f t="shared" si="1"/>
        <v>47.64</v>
      </c>
      <c r="I4" s="35">
        <f t="shared" si="2"/>
        <v>72.92</v>
      </c>
      <c r="J4" s="36">
        <v>2</v>
      </c>
      <c r="K4" s="35" t="s">
        <v>15</v>
      </c>
    </row>
    <row r="5" ht="21.95" customHeight="1" spans="1:11">
      <c r="A5" s="31">
        <v>3</v>
      </c>
      <c r="B5" s="32" t="s">
        <v>36</v>
      </c>
      <c r="C5" s="33" t="s">
        <v>39</v>
      </c>
      <c r="D5" s="34" t="s">
        <v>23</v>
      </c>
      <c r="E5" s="35">
        <v>60.7</v>
      </c>
      <c r="F5" s="35">
        <f t="shared" si="0"/>
        <v>24.28</v>
      </c>
      <c r="G5" s="35">
        <v>70.78</v>
      </c>
      <c r="H5" s="35">
        <f t="shared" si="1"/>
        <v>42.468</v>
      </c>
      <c r="I5" s="35">
        <f t="shared" si="2"/>
        <v>66.748</v>
      </c>
      <c r="J5" s="36">
        <v>3</v>
      </c>
      <c r="K5" s="35"/>
    </row>
    <row r="6" s="68" customFormat="1" ht="21.95" customHeight="1" spans="1:11">
      <c r="A6" s="71">
        <v>4</v>
      </c>
      <c r="B6" s="32" t="s">
        <v>36</v>
      </c>
      <c r="C6" s="33" t="s">
        <v>40</v>
      </c>
      <c r="D6" s="72" t="s">
        <v>23</v>
      </c>
      <c r="E6" s="35">
        <v>16.2</v>
      </c>
      <c r="F6" s="35">
        <f t="shared" si="0"/>
        <v>6.48</v>
      </c>
      <c r="G6" s="71" t="s">
        <v>34</v>
      </c>
      <c r="H6" s="35"/>
      <c r="I6" s="35">
        <f t="shared" si="2"/>
        <v>6.48</v>
      </c>
      <c r="J6" s="36">
        <v>4</v>
      </c>
      <c r="K6" s="35"/>
    </row>
    <row r="7" ht="21.95" customHeight="1" spans="1:13">
      <c r="A7" s="31">
        <v>1</v>
      </c>
      <c r="B7" s="32" t="s">
        <v>36</v>
      </c>
      <c r="C7" s="33" t="s">
        <v>41</v>
      </c>
      <c r="D7" s="34" t="s">
        <v>14</v>
      </c>
      <c r="E7" s="35">
        <v>79.4</v>
      </c>
      <c r="F7" s="35">
        <f t="shared" si="0"/>
        <v>31.76</v>
      </c>
      <c r="G7" s="35">
        <v>87.24</v>
      </c>
      <c r="H7" s="35">
        <f t="shared" si="1"/>
        <v>52.344</v>
      </c>
      <c r="I7" s="35">
        <f t="shared" si="2"/>
        <v>84.104</v>
      </c>
      <c r="J7" s="36">
        <v>1</v>
      </c>
      <c r="K7" s="35" t="s">
        <v>15</v>
      </c>
      <c r="L7"/>
      <c r="M7"/>
    </row>
    <row r="8" ht="21.95" customHeight="1" spans="1:13">
      <c r="A8" s="31">
        <v>2</v>
      </c>
      <c r="B8" s="32" t="s">
        <v>36</v>
      </c>
      <c r="C8" s="33" t="s">
        <v>42</v>
      </c>
      <c r="D8" s="34" t="s">
        <v>14</v>
      </c>
      <c r="E8" s="35">
        <v>76.9</v>
      </c>
      <c r="F8" s="35">
        <f t="shared" si="0"/>
        <v>30.76</v>
      </c>
      <c r="G8" s="35">
        <v>87.04</v>
      </c>
      <c r="H8" s="35">
        <f t="shared" si="1"/>
        <v>52.224</v>
      </c>
      <c r="I8" s="35">
        <f t="shared" si="2"/>
        <v>82.984</v>
      </c>
      <c r="J8" s="36">
        <v>2</v>
      </c>
      <c r="K8" s="35" t="s">
        <v>15</v>
      </c>
      <c r="L8"/>
      <c r="M8"/>
    </row>
    <row r="9" ht="21.95" customHeight="1" spans="1:13">
      <c r="A9" s="31">
        <v>3</v>
      </c>
      <c r="B9" s="32" t="s">
        <v>36</v>
      </c>
      <c r="C9" s="33" t="s">
        <v>43</v>
      </c>
      <c r="D9" s="34" t="s">
        <v>14</v>
      </c>
      <c r="E9" s="35">
        <v>75.8</v>
      </c>
      <c r="F9" s="35">
        <f t="shared" si="0"/>
        <v>30.32</v>
      </c>
      <c r="G9" s="35">
        <v>85.64</v>
      </c>
      <c r="H9" s="35">
        <f t="shared" si="1"/>
        <v>51.384</v>
      </c>
      <c r="I9" s="35">
        <f t="shared" si="2"/>
        <v>81.704</v>
      </c>
      <c r="J9" s="36">
        <v>3</v>
      </c>
      <c r="K9" s="35" t="s">
        <v>15</v>
      </c>
      <c r="L9"/>
      <c r="M9"/>
    </row>
    <row r="10" ht="21.95" customHeight="1" spans="1:13">
      <c r="A10" s="31">
        <v>4</v>
      </c>
      <c r="B10" s="32" t="s">
        <v>36</v>
      </c>
      <c r="C10" s="33" t="s">
        <v>44</v>
      </c>
      <c r="D10" s="34" t="s">
        <v>14</v>
      </c>
      <c r="E10" s="35">
        <v>79.5</v>
      </c>
      <c r="F10" s="35">
        <f t="shared" si="0"/>
        <v>31.8</v>
      </c>
      <c r="G10" s="35">
        <v>81.85</v>
      </c>
      <c r="H10" s="35">
        <f t="shared" si="1"/>
        <v>49.11</v>
      </c>
      <c r="I10" s="35">
        <f t="shared" si="2"/>
        <v>80.91</v>
      </c>
      <c r="J10" s="36">
        <v>4</v>
      </c>
      <c r="K10" s="35" t="s">
        <v>15</v>
      </c>
      <c r="L10"/>
      <c r="M10"/>
    </row>
    <row r="11" ht="21.95" customHeight="1" spans="1:13">
      <c r="A11" s="31">
        <v>5</v>
      </c>
      <c r="B11" s="32" t="s">
        <v>36</v>
      </c>
      <c r="C11" s="33" t="s">
        <v>45</v>
      </c>
      <c r="D11" s="34" t="s">
        <v>14</v>
      </c>
      <c r="E11" s="35">
        <v>73.3</v>
      </c>
      <c r="F11" s="35">
        <f t="shared" si="0"/>
        <v>29.32</v>
      </c>
      <c r="G11" s="35">
        <v>85.84</v>
      </c>
      <c r="H11" s="35">
        <f t="shared" si="1"/>
        <v>51.504</v>
      </c>
      <c r="I11" s="35">
        <f t="shared" si="2"/>
        <v>80.824</v>
      </c>
      <c r="J11" s="36">
        <v>5</v>
      </c>
      <c r="K11" s="35" t="s">
        <v>15</v>
      </c>
      <c r="L11"/>
      <c r="M11"/>
    </row>
    <row r="12" ht="21.95" customHeight="1" spans="1:13">
      <c r="A12" s="31">
        <v>6</v>
      </c>
      <c r="B12" s="32" t="s">
        <v>36</v>
      </c>
      <c r="C12" s="33" t="s">
        <v>46</v>
      </c>
      <c r="D12" s="34" t="s">
        <v>14</v>
      </c>
      <c r="E12" s="35">
        <v>72.9</v>
      </c>
      <c r="F12" s="35">
        <f t="shared" si="0"/>
        <v>29.16</v>
      </c>
      <c r="G12" s="35">
        <v>85.44</v>
      </c>
      <c r="H12" s="35">
        <f t="shared" si="1"/>
        <v>51.264</v>
      </c>
      <c r="I12" s="35">
        <f t="shared" si="2"/>
        <v>80.424</v>
      </c>
      <c r="J12" s="36">
        <v>6</v>
      </c>
      <c r="K12" s="35" t="s">
        <v>15</v>
      </c>
      <c r="M12"/>
    </row>
    <row r="13" ht="21.95" customHeight="1" spans="1:13">
      <c r="A13" s="31">
        <v>7</v>
      </c>
      <c r="B13" s="32" t="s">
        <v>36</v>
      </c>
      <c r="C13" s="33" t="s">
        <v>47</v>
      </c>
      <c r="D13" s="34" t="s">
        <v>14</v>
      </c>
      <c r="E13" s="35">
        <v>73.6</v>
      </c>
      <c r="F13" s="35">
        <f t="shared" si="0"/>
        <v>29.44</v>
      </c>
      <c r="G13" s="35">
        <v>84.84</v>
      </c>
      <c r="H13" s="35">
        <f t="shared" si="1"/>
        <v>50.904</v>
      </c>
      <c r="I13" s="35">
        <f t="shared" si="2"/>
        <v>80.344</v>
      </c>
      <c r="J13" s="36">
        <v>7</v>
      </c>
      <c r="K13" s="35" t="s">
        <v>15</v>
      </c>
      <c r="L13"/>
      <c r="M13"/>
    </row>
    <row r="14" ht="21.95" customHeight="1" spans="1:13">
      <c r="A14" s="31">
        <v>8</v>
      </c>
      <c r="B14" s="32" t="s">
        <v>36</v>
      </c>
      <c r="C14" s="33" t="s">
        <v>48</v>
      </c>
      <c r="D14" s="34" t="s">
        <v>14</v>
      </c>
      <c r="E14" s="35">
        <v>72.8</v>
      </c>
      <c r="F14" s="35">
        <f t="shared" si="0"/>
        <v>29.12</v>
      </c>
      <c r="G14" s="35">
        <v>83.85</v>
      </c>
      <c r="H14" s="35">
        <f t="shared" si="1"/>
        <v>50.31</v>
      </c>
      <c r="I14" s="35">
        <f t="shared" si="2"/>
        <v>79.43</v>
      </c>
      <c r="J14" s="36">
        <v>8</v>
      </c>
      <c r="K14" s="35" t="s">
        <v>15</v>
      </c>
      <c r="M14"/>
    </row>
    <row r="15" ht="21.95" customHeight="1" spans="1:13">
      <c r="A15" s="31">
        <v>9</v>
      </c>
      <c r="B15" s="32" t="s">
        <v>36</v>
      </c>
      <c r="C15" s="33" t="s">
        <v>49</v>
      </c>
      <c r="D15" s="34" t="s">
        <v>14</v>
      </c>
      <c r="E15" s="35">
        <v>77.5</v>
      </c>
      <c r="F15" s="35">
        <f t="shared" si="0"/>
        <v>31</v>
      </c>
      <c r="G15" s="35">
        <v>80.05</v>
      </c>
      <c r="H15" s="35">
        <f t="shared" si="1"/>
        <v>48.03</v>
      </c>
      <c r="I15" s="35">
        <f t="shared" si="2"/>
        <v>79.03</v>
      </c>
      <c r="J15" s="36">
        <v>9</v>
      </c>
      <c r="K15" s="35" t="s">
        <v>15</v>
      </c>
      <c r="L15"/>
      <c r="M15"/>
    </row>
    <row r="16" ht="21.95" customHeight="1" spans="1:13">
      <c r="A16" s="31">
        <v>10</v>
      </c>
      <c r="B16" s="32" t="s">
        <v>36</v>
      </c>
      <c r="C16" s="33" t="s">
        <v>50</v>
      </c>
      <c r="D16" s="34" t="s">
        <v>14</v>
      </c>
      <c r="E16" s="35">
        <v>75.1</v>
      </c>
      <c r="F16" s="35">
        <f t="shared" si="0"/>
        <v>30.04</v>
      </c>
      <c r="G16" s="35">
        <v>81.25</v>
      </c>
      <c r="H16" s="35">
        <f t="shared" si="1"/>
        <v>48.75</v>
      </c>
      <c r="I16" s="35">
        <f t="shared" si="2"/>
        <v>78.79</v>
      </c>
      <c r="J16" s="36">
        <v>10</v>
      </c>
      <c r="K16" s="35" t="s">
        <v>15</v>
      </c>
      <c r="L16"/>
      <c r="M16"/>
    </row>
    <row r="17" ht="21.95" customHeight="1" spans="1:13">
      <c r="A17" s="31">
        <v>11</v>
      </c>
      <c r="B17" s="32" t="s">
        <v>36</v>
      </c>
      <c r="C17" s="33" t="s">
        <v>51</v>
      </c>
      <c r="D17" s="34" t="s">
        <v>14</v>
      </c>
      <c r="E17" s="35">
        <v>77.4</v>
      </c>
      <c r="F17" s="35">
        <f t="shared" si="0"/>
        <v>30.96</v>
      </c>
      <c r="G17" s="35">
        <v>78.66</v>
      </c>
      <c r="H17" s="35">
        <f t="shared" si="1"/>
        <v>47.196</v>
      </c>
      <c r="I17" s="35">
        <f t="shared" si="2"/>
        <v>78.156</v>
      </c>
      <c r="J17" s="36">
        <v>11</v>
      </c>
      <c r="K17" s="35" t="s">
        <v>15</v>
      </c>
      <c r="L17"/>
      <c r="M17"/>
    </row>
    <row r="18" ht="21.95" customHeight="1" spans="1:13">
      <c r="A18" s="31">
        <v>12</v>
      </c>
      <c r="B18" s="32" t="s">
        <v>36</v>
      </c>
      <c r="C18" s="33" t="s">
        <v>52</v>
      </c>
      <c r="D18" s="34" t="s">
        <v>14</v>
      </c>
      <c r="E18" s="35">
        <v>73.8</v>
      </c>
      <c r="F18" s="35">
        <f t="shared" si="0"/>
        <v>29.52</v>
      </c>
      <c r="G18" s="35">
        <v>80.45</v>
      </c>
      <c r="H18" s="35">
        <f t="shared" si="1"/>
        <v>48.27</v>
      </c>
      <c r="I18" s="35">
        <f t="shared" si="2"/>
        <v>77.79</v>
      </c>
      <c r="J18" s="36">
        <v>12</v>
      </c>
      <c r="K18" s="35" t="s">
        <v>15</v>
      </c>
      <c r="L18"/>
      <c r="M18"/>
    </row>
    <row r="19" ht="21.95" customHeight="1" spans="1:13">
      <c r="A19" s="31">
        <v>13</v>
      </c>
      <c r="B19" s="32" t="s">
        <v>36</v>
      </c>
      <c r="C19" s="33" t="s">
        <v>53</v>
      </c>
      <c r="D19" s="34" t="s">
        <v>14</v>
      </c>
      <c r="E19" s="35">
        <v>79.2</v>
      </c>
      <c r="F19" s="35">
        <f t="shared" si="0"/>
        <v>31.68</v>
      </c>
      <c r="G19" s="35">
        <v>76.66</v>
      </c>
      <c r="H19" s="35">
        <f t="shared" si="1"/>
        <v>45.996</v>
      </c>
      <c r="I19" s="35">
        <f t="shared" si="2"/>
        <v>77.676</v>
      </c>
      <c r="J19" s="36">
        <v>13</v>
      </c>
      <c r="K19" s="35" t="s">
        <v>15</v>
      </c>
      <c r="L19"/>
      <c r="M19"/>
    </row>
    <row r="20" ht="21.95" customHeight="1" spans="1:13">
      <c r="A20" s="31">
        <v>14</v>
      </c>
      <c r="B20" s="32" t="s">
        <v>36</v>
      </c>
      <c r="C20" s="33" t="s">
        <v>54</v>
      </c>
      <c r="D20" s="34" t="s">
        <v>14</v>
      </c>
      <c r="E20" s="35">
        <v>78.4</v>
      </c>
      <c r="F20" s="35">
        <f t="shared" si="0"/>
        <v>31.36</v>
      </c>
      <c r="G20" s="35">
        <v>77.06</v>
      </c>
      <c r="H20" s="35">
        <f t="shared" si="1"/>
        <v>46.236</v>
      </c>
      <c r="I20" s="35">
        <f t="shared" si="2"/>
        <v>77.596</v>
      </c>
      <c r="J20" s="36">
        <v>14</v>
      </c>
      <c r="K20" s="35"/>
      <c r="L20"/>
      <c r="M20"/>
    </row>
    <row r="21" ht="21.95" customHeight="1" spans="1:13">
      <c r="A21" s="31">
        <v>15</v>
      </c>
      <c r="B21" s="32" t="s">
        <v>36</v>
      </c>
      <c r="C21" s="33" t="s">
        <v>55</v>
      </c>
      <c r="D21" s="34" t="s">
        <v>14</v>
      </c>
      <c r="E21" s="35">
        <v>72.4</v>
      </c>
      <c r="F21" s="35">
        <f t="shared" si="0"/>
        <v>28.96</v>
      </c>
      <c r="G21" s="35">
        <v>80.45</v>
      </c>
      <c r="H21" s="35">
        <f t="shared" si="1"/>
        <v>48.27</v>
      </c>
      <c r="I21" s="35">
        <f t="shared" si="2"/>
        <v>77.23</v>
      </c>
      <c r="J21" s="36">
        <v>15</v>
      </c>
      <c r="K21" s="35"/>
      <c r="M21"/>
    </row>
    <row r="22" ht="21.95" customHeight="1" spans="1:13">
      <c r="A22" s="31">
        <v>16</v>
      </c>
      <c r="B22" s="32" t="s">
        <v>36</v>
      </c>
      <c r="C22" s="33" t="s">
        <v>56</v>
      </c>
      <c r="D22" s="34" t="s">
        <v>14</v>
      </c>
      <c r="E22" s="35">
        <v>73.2</v>
      </c>
      <c r="F22" s="35">
        <f t="shared" si="0"/>
        <v>29.28</v>
      </c>
      <c r="G22" s="35">
        <v>79.45</v>
      </c>
      <c r="H22" s="35">
        <f t="shared" si="1"/>
        <v>47.67</v>
      </c>
      <c r="I22" s="35">
        <f t="shared" si="2"/>
        <v>76.95</v>
      </c>
      <c r="J22" s="36">
        <v>16</v>
      </c>
      <c r="K22" s="35"/>
      <c r="L22"/>
      <c r="M22"/>
    </row>
    <row r="23" ht="21.95" customHeight="1" spans="1:13">
      <c r="A23" s="31">
        <v>17</v>
      </c>
      <c r="B23" s="32" t="s">
        <v>36</v>
      </c>
      <c r="C23" s="33" t="s">
        <v>57</v>
      </c>
      <c r="D23" s="34" t="s">
        <v>14</v>
      </c>
      <c r="E23" s="35">
        <v>76.7</v>
      </c>
      <c r="F23" s="35">
        <f t="shared" si="0"/>
        <v>30.68</v>
      </c>
      <c r="G23" s="35">
        <v>77.06</v>
      </c>
      <c r="H23" s="35">
        <f t="shared" si="1"/>
        <v>46.236</v>
      </c>
      <c r="I23" s="35">
        <f t="shared" si="2"/>
        <v>76.916</v>
      </c>
      <c r="J23" s="36">
        <v>17</v>
      </c>
      <c r="K23" s="35"/>
      <c r="L23"/>
      <c r="M23"/>
    </row>
    <row r="24" ht="21.95" customHeight="1" spans="1:13">
      <c r="A24" s="31">
        <v>18</v>
      </c>
      <c r="B24" s="32" t="s">
        <v>36</v>
      </c>
      <c r="C24" s="33" t="s">
        <v>58</v>
      </c>
      <c r="D24" s="34" t="s">
        <v>14</v>
      </c>
      <c r="E24" s="35">
        <v>74.8</v>
      </c>
      <c r="F24" s="35">
        <f t="shared" si="0"/>
        <v>29.92</v>
      </c>
      <c r="G24" s="35">
        <v>78.26</v>
      </c>
      <c r="H24" s="35">
        <f t="shared" si="1"/>
        <v>46.956</v>
      </c>
      <c r="I24" s="35">
        <f t="shared" si="2"/>
        <v>76.876</v>
      </c>
      <c r="J24" s="36">
        <v>18</v>
      </c>
      <c r="K24" s="35"/>
      <c r="L24"/>
      <c r="M24"/>
    </row>
    <row r="25" ht="21.95" customHeight="1" spans="1:13">
      <c r="A25" s="31">
        <v>19</v>
      </c>
      <c r="B25" s="32" t="s">
        <v>36</v>
      </c>
      <c r="C25" s="33" t="s">
        <v>59</v>
      </c>
      <c r="D25" s="34" t="s">
        <v>14</v>
      </c>
      <c r="E25" s="35">
        <v>73.8</v>
      </c>
      <c r="F25" s="35">
        <f t="shared" si="0"/>
        <v>29.52</v>
      </c>
      <c r="G25" s="35">
        <v>78.06</v>
      </c>
      <c r="H25" s="35">
        <f t="shared" si="1"/>
        <v>46.836</v>
      </c>
      <c r="I25" s="35">
        <f t="shared" si="2"/>
        <v>76.356</v>
      </c>
      <c r="J25" s="36">
        <v>19</v>
      </c>
      <c r="K25" s="35"/>
      <c r="L25"/>
      <c r="M25"/>
    </row>
    <row r="26" ht="21.95" customHeight="1" spans="1:13">
      <c r="A26" s="31">
        <v>20</v>
      </c>
      <c r="B26" s="32" t="s">
        <v>36</v>
      </c>
      <c r="C26" s="33" t="s">
        <v>60</v>
      </c>
      <c r="D26" s="34" t="s">
        <v>14</v>
      </c>
      <c r="E26" s="35">
        <v>73.4</v>
      </c>
      <c r="F26" s="35">
        <f t="shared" si="0"/>
        <v>29.36</v>
      </c>
      <c r="G26" s="35">
        <v>77.26</v>
      </c>
      <c r="H26" s="35">
        <f t="shared" si="1"/>
        <v>46.356</v>
      </c>
      <c r="I26" s="35">
        <f t="shared" si="2"/>
        <v>75.716</v>
      </c>
      <c r="J26" s="36">
        <v>20</v>
      </c>
      <c r="K26" s="35"/>
      <c r="L26"/>
      <c r="M26"/>
    </row>
    <row r="27" ht="21.95" customHeight="1" spans="1:13">
      <c r="A27" s="31">
        <v>21</v>
      </c>
      <c r="B27" s="32" t="s">
        <v>36</v>
      </c>
      <c r="C27" s="33" t="s">
        <v>61</v>
      </c>
      <c r="D27" s="34" t="s">
        <v>14</v>
      </c>
      <c r="E27" s="35">
        <v>73.4</v>
      </c>
      <c r="F27" s="35">
        <f t="shared" si="0"/>
        <v>29.36</v>
      </c>
      <c r="G27" s="35">
        <v>75.46</v>
      </c>
      <c r="H27" s="35">
        <f t="shared" si="1"/>
        <v>45.276</v>
      </c>
      <c r="I27" s="35">
        <f t="shared" si="2"/>
        <v>74.636</v>
      </c>
      <c r="J27" s="36">
        <v>21</v>
      </c>
      <c r="K27" s="35"/>
      <c r="L27"/>
      <c r="M27"/>
    </row>
    <row r="28" ht="21.95" customHeight="1" spans="1:13">
      <c r="A28" s="31">
        <v>22</v>
      </c>
      <c r="B28" s="32" t="s">
        <v>36</v>
      </c>
      <c r="C28" s="33" t="s">
        <v>62</v>
      </c>
      <c r="D28" s="34" t="s">
        <v>14</v>
      </c>
      <c r="E28" s="35">
        <v>72.6</v>
      </c>
      <c r="F28" s="35">
        <f t="shared" si="0"/>
        <v>29.04</v>
      </c>
      <c r="G28" s="35">
        <v>75.66</v>
      </c>
      <c r="H28" s="35">
        <f t="shared" si="1"/>
        <v>45.396</v>
      </c>
      <c r="I28" s="35">
        <f t="shared" si="2"/>
        <v>74.436</v>
      </c>
      <c r="J28" s="36">
        <v>22</v>
      </c>
      <c r="K28" s="35"/>
      <c r="M28"/>
    </row>
    <row r="29" ht="21.95" customHeight="1" spans="1:13">
      <c r="A29" s="31">
        <v>23</v>
      </c>
      <c r="B29" s="32" t="s">
        <v>36</v>
      </c>
      <c r="C29" s="33" t="s">
        <v>63</v>
      </c>
      <c r="D29" s="34" t="s">
        <v>14</v>
      </c>
      <c r="E29" s="35">
        <v>72.8</v>
      </c>
      <c r="F29" s="35">
        <f t="shared" si="0"/>
        <v>29.12</v>
      </c>
      <c r="G29" s="35">
        <v>72.67</v>
      </c>
      <c r="H29" s="35">
        <f t="shared" si="1"/>
        <v>43.602</v>
      </c>
      <c r="I29" s="35">
        <f t="shared" si="2"/>
        <v>72.722</v>
      </c>
      <c r="J29" s="36">
        <v>23</v>
      </c>
      <c r="K29" s="35"/>
      <c r="M29"/>
    </row>
    <row r="30" ht="21.95" customHeight="1" spans="1:13">
      <c r="A30" s="31">
        <v>24</v>
      </c>
      <c r="B30" s="32" t="s">
        <v>36</v>
      </c>
      <c r="C30" s="33" t="s">
        <v>64</v>
      </c>
      <c r="D30" s="34" t="s">
        <v>14</v>
      </c>
      <c r="E30" s="35">
        <v>72.8</v>
      </c>
      <c r="F30" s="35">
        <f t="shared" si="0"/>
        <v>29.12</v>
      </c>
      <c r="G30" s="35">
        <v>72.67</v>
      </c>
      <c r="H30" s="35">
        <f t="shared" si="1"/>
        <v>43.602</v>
      </c>
      <c r="I30" s="35">
        <f t="shared" si="2"/>
        <v>72.722</v>
      </c>
      <c r="J30" s="36">
        <v>23</v>
      </c>
      <c r="K30" s="35"/>
      <c r="M30"/>
    </row>
    <row r="31" ht="21.95" customHeight="1" spans="1:13">
      <c r="A31" s="31">
        <v>25</v>
      </c>
      <c r="B31" s="32" t="s">
        <v>36</v>
      </c>
      <c r="C31" s="33" t="s">
        <v>65</v>
      </c>
      <c r="D31" s="34" t="s">
        <v>14</v>
      </c>
      <c r="E31" s="35">
        <v>73.2</v>
      </c>
      <c r="F31" s="35">
        <f t="shared" si="0"/>
        <v>29.28</v>
      </c>
      <c r="G31" s="35">
        <v>70.27</v>
      </c>
      <c r="H31" s="35">
        <f t="shared" si="1"/>
        <v>42.162</v>
      </c>
      <c r="I31" s="35">
        <f t="shared" si="2"/>
        <v>71.442</v>
      </c>
      <c r="J31" s="36">
        <v>25</v>
      </c>
      <c r="K31" s="35"/>
      <c r="L31"/>
      <c r="M31"/>
    </row>
    <row r="32" ht="21.95" customHeight="1" spans="1:13">
      <c r="A32" s="31">
        <v>26</v>
      </c>
      <c r="B32" s="32" t="s">
        <v>36</v>
      </c>
      <c r="C32" s="33" t="s">
        <v>66</v>
      </c>
      <c r="D32" s="34" t="s">
        <v>14</v>
      </c>
      <c r="E32" s="35">
        <v>84</v>
      </c>
      <c r="F32" s="35">
        <f t="shared" si="0"/>
        <v>33.6</v>
      </c>
      <c r="G32" s="35" t="s">
        <v>34</v>
      </c>
      <c r="H32" s="35"/>
      <c r="I32" s="35">
        <f t="shared" si="2"/>
        <v>33.6</v>
      </c>
      <c r="J32" s="36">
        <v>26</v>
      </c>
      <c r="K32" s="35"/>
      <c r="L32"/>
      <c r="M32"/>
    </row>
  </sheetData>
  <sortState ref="A3:V49">
    <sortCondition ref="D3:D49"/>
    <sortCondition ref="I3:I49" descending="1"/>
  </sortState>
  <mergeCells count="1">
    <mergeCell ref="A1:K1"/>
  </mergeCells>
  <pageMargins left="0.748031496062992" right="0.354330708661417" top="0.984251968503937" bottom="0.590551181102362" header="0.511811023622047" footer="0.511811023622047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workbookViewId="0">
      <selection activeCell="N8" sqref="N8"/>
    </sheetView>
  </sheetViews>
  <sheetFormatPr defaultColWidth="9" defaultRowHeight="13.5"/>
  <cols>
    <col min="1" max="1" width="5.625" style="27" customWidth="1"/>
    <col min="2" max="2" width="10.625" style="28" customWidth="1"/>
    <col min="3" max="3" width="8.25" style="27" customWidth="1"/>
    <col min="4" max="4" width="5.25" style="28" customWidth="1"/>
    <col min="5" max="5" width="7.75" style="27" customWidth="1"/>
    <col min="6" max="6" width="9.125" style="27" customWidth="1"/>
    <col min="7" max="8" width="9.75" style="27" customWidth="1"/>
    <col min="9" max="9" width="7.75" style="27" customWidth="1"/>
    <col min="10" max="11" width="6.5" style="27" customWidth="1"/>
    <col min="12" max="16384" width="9" style="27"/>
  </cols>
  <sheetData>
    <row r="1" ht="39.75" customHeight="1" spans="1:1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="64" customFormat="1" ht="36" customHeight="1" spans="1:11">
      <c r="A2" s="50" t="s">
        <v>1</v>
      </c>
      <c r="B2" s="29" t="s">
        <v>2</v>
      </c>
      <c r="C2" s="29" t="s">
        <v>3</v>
      </c>
      <c r="D2" s="66" t="s">
        <v>4</v>
      </c>
      <c r="E2" s="2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59" t="s">
        <v>10</v>
      </c>
      <c r="K2" s="59" t="s">
        <v>11</v>
      </c>
    </row>
    <row r="3" ht="27.95" customHeight="1" spans="1:11">
      <c r="A3" s="31">
        <v>1</v>
      </c>
      <c r="B3" s="32" t="s">
        <v>67</v>
      </c>
      <c r="C3" s="33" t="s">
        <v>68</v>
      </c>
      <c r="D3" s="34" t="s">
        <v>14</v>
      </c>
      <c r="E3" s="35">
        <v>81.9</v>
      </c>
      <c r="F3" s="35">
        <f t="shared" ref="F3:F22" si="0">E3*0.4</f>
        <v>32.76</v>
      </c>
      <c r="G3" s="35">
        <v>85.09</v>
      </c>
      <c r="H3" s="35">
        <f t="shared" ref="H3:H20" si="1">G3*0.6</f>
        <v>51.054</v>
      </c>
      <c r="I3" s="35">
        <f t="shared" ref="I3:I22" si="2">F3+H3</f>
        <v>83.814</v>
      </c>
      <c r="J3" s="36">
        <v>1</v>
      </c>
      <c r="K3" s="35" t="s">
        <v>15</v>
      </c>
    </row>
    <row r="4" ht="27.95" customHeight="1" spans="1:11">
      <c r="A4" s="31">
        <v>2</v>
      </c>
      <c r="B4" s="32" t="s">
        <v>67</v>
      </c>
      <c r="C4" s="33" t="s">
        <v>69</v>
      </c>
      <c r="D4" s="34" t="s">
        <v>23</v>
      </c>
      <c r="E4" s="35">
        <v>81.5</v>
      </c>
      <c r="F4" s="35">
        <f t="shared" si="0"/>
        <v>32.6</v>
      </c>
      <c r="G4" s="35">
        <v>82.88</v>
      </c>
      <c r="H4" s="35">
        <f t="shared" si="1"/>
        <v>49.728</v>
      </c>
      <c r="I4" s="35">
        <f t="shared" si="2"/>
        <v>82.328</v>
      </c>
      <c r="J4" s="36">
        <v>2</v>
      </c>
      <c r="K4" s="35" t="s">
        <v>15</v>
      </c>
    </row>
    <row r="5" ht="27.95" customHeight="1" spans="1:11">
      <c r="A5" s="31">
        <v>3</v>
      </c>
      <c r="B5" s="32" t="s">
        <v>67</v>
      </c>
      <c r="C5" s="33" t="s">
        <v>70</v>
      </c>
      <c r="D5" s="34" t="s">
        <v>14</v>
      </c>
      <c r="E5" s="35">
        <v>77.8</v>
      </c>
      <c r="F5" s="35">
        <f t="shared" si="0"/>
        <v>31.12</v>
      </c>
      <c r="G5" s="35">
        <v>85.29</v>
      </c>
      <c r="H5" s="35">
        <f t="shared" si="1"/>
        <v>51.174</v>
      </c>
      <c r="I5" s="35">
        <f t="shared" si="2"/>
        <v>82.294</v>
      </c>
      <c r="J5" s="36">
        <v>3</v>
      </c>
      <c r="K5" s="35" t="s">
        <v>15</v>
      </c>
    </row>
    <row r="6" ht="27.95" customHeight="1" spans="1:11">
      <c r="A6" s="31">
        <v>4</v>
      </c>
      <c r="B6" s="32" t="s">
        <v>67</v>
      </c>
      <c r="C6" s="33" t="s">
        <v>71</v>
      </c>
      <c r="D6" s="34" t="s">
        <v>14</v>
      </c>
      <c r="E6" s="35">
        <v>81.4</v>
      </c>
      <c r="F6" s="35">
        <f t="shared" si="0"/>
        <v>32.56</v>
      </c>
      <c r="G6" s="35">
        <v>82.68</v>
      </c>
      <c r="H6" s="35">
        <f t="shared" si="1"/>
        <v>49.608</v>
      </c>
      <c r="I6" s="35">
        <f t="shared" si="2"/>
        <v>82.168</v>
      </c>
      <c r="J6" s="36">
        <v>4</v>
      </c>
      <c r="K6" s="35" t="s">
        <v>15</v>
      </c>
    </row>
    <row r="7" ht="27.95" customHeight="1" spans="1:11">
      <c r="A7" s="31">
        <v>6</v>
      </c>
      <c r="B7" s="32" t="s">
        <v>67</v>
      </c>
      <c r="C7" s="33" t="s">
        <v>72</v>
      </c>
      <c r="D7" s="34" t="s">
        <v>14</v>
      </c>
      <c r="E7" s="35">
        <v>77.8</v>
      </c>
      <c r="F7" s="35">
        <f t="shared" si="0"/>
        <v>31.12</v>
      </c>
      <c r="G7" s="35">
        <v>84.28</v>
      </c>
      <c r="H7" s="35">
        <f t="shared" si="1"/>
        <v>50.568</v>
      </c>
      <c r="I7" s="35">
        <f t="shared" si="2"/>
        <v>81.688</v>
      </c>
      <c r="J7" s="36">
        <v>5</v>
      </c>
      <c r="K7" s="35" t="s">
        <v>15</v>
      </c>
    </row>
    <row r="8" ht="27.95" customHeight="1" spans="1:11">
      <c r="A8" s="31">
        <v>5</v>
      </c>
      <c r="B8" s="32" t="s">
        <v>67</v>
      </c>
      <c r="C8" s="33" t="s">
        <v>73</v>
      </c>
      <c r="D8" s="34" t="s">
        <v>14</v>
      </c>
      <c r="E8" s="35">
        <v>80.2</v>
      </c>
      <c r="F8" s="35">
        <f t="shared" si="0"/>
        <v>32.08</v>
      </c>
      <c r="G8" s="35">
        <v>82.68</v>
      </c>
      <c r="H8" s="35">
        <f t="shared" si="1"/>
        <v>49.608</v>
      </c>
      <c r="I8" s="35">
        <f t="shared" si="2"/>
        <v>81.688</v>
      </c>
      <c r="J8" s="36">
        <v>6</v>
      </c>
      <c r="K8" s="35" t="s">
        <v>15</v>
      </c>
    </row>
    <row r="9" ht="27.95" customHeight="1" spans="1:11">
      <c r="A9" s="31">
        <v>7</v>
      </c>
      <c r="B9" s="32" t="s">
        <v>67</v>
      </c>
      <c r="C9" s="33" t="s">
        <v>74</v>
      </c>
      <c r="D9" s="34" t="s">
        <v>14</v>
      </c>
      <c r="E9" s="35">
        <v>79.3</v>
      </c>
      <c r="F9" s="35">
        <f t="shared" si="0"/>
        <v>31.72</v>
      </c>
      <c r="G9" s="35">
        <v>82.88</v>
      </c>
      <c r="H9" s="35">
        <f t="shared" si="1"/>
        <v>49.728</v>
      </c>
      <c r="I9" s="35">
        <f t="shared" si="2"/>
        <v>81.448</v>
      </c>
      <c r="J9" s="36">
        <v>7</v>
      </c>
      <c r="K9" s="35" t="s">
        <v>15</v>
      </c>
    </row>
    <row r="10" ht="27.95" customHeight="1" spans="1:11">
      <c r="A10" s="31">
        <v>8</v>
      </c>
      <c r="B10" s="32" t="s">
        <v>67</v>
      </c>
      <c r="C10" s="33" t="s">
        <v>75</v>
      </c>
      <c r="D10" s="34" t="s">
        <v>14</v>
      </c>
      <c r="E10" s="35">
        <v>80</v>
      </c>
      <c r="F10" s="35">
        <f t="shared" si="0"/>
        <v>32</v>
      </c>
      <c r="G10" s="35">
        <v>81.87</v>
      </c>
      <c r="H10" s="35">
        <f t="shared" si="1"/>
        <v>49.122</v>
      </c>
      <c r="I10" s="35">
        <f t="shared" si="2"/>
        <v>81.122</v>
      </c>
      <c r="J10" s="36">
        <v>8</v>
      </c>
      <c r="K10" s="35" t="s">
        <v>15</v>
      </c>
    </row>
    <row r="11" ht="27.95" customHeight="1" spans="1:11">
      <c r="A11" s="31">
        <v>9</v>
      </c>
      <c r="B11" s="32" t="s">
        <v>67</v>
      </c>
      <c r="C11" s="33" t="s">
        <v>76</v>
      </c>
      <c r="D11" s="34" t="s">
        <v>14</v>
      </c>
      <c r="E11" s="35">
        <v>77.8</v>
      </c>
      <c r="F11" s="35">
        <f t="shared" si="0"/>
        <v>31.12</v>
      </c>
      <c r="G11" s="35">
        <v>82.88</v>
      </c>
      <c r="H11" s="35">
        <f t="shared" si="1"/>
        <v>49.728</v>
      </c>
      <c r="I11" s="35">
        <f t="shared" si="2"/>
        <v>80.848</v>
      </c>
      <c r="J11" s="36">
        <v>9</v>
      </c>
      <c r="K11" s="35" t="s">
        <v>15</v>
      </c>
    </row>
    <row r="12" ht="27.95" customHeight="1" spans="1:11">
      <c r="A12" s="31">
        <v>10</v>
      </c>
      <c r="B12" s="32" t="s">
        <v>67</v>
      </c>
      <c r="C12" s="33" t="s">
        <v>77</v>
      </c>
      <c r="D12" s="34" t="s">
        <v>14</v>
      </c>
      <c r="E12" s="35">
        <v>79.4</v>
      </c>
      <c r="F12" s="35">
        <f t="shared" si="0"/>
        <v>31.76</v>
      </c>
      <c r="G12" s="35">
        <v>81.47</v>
      </c>
      <c r="H12" s="35">
        <f t="shared" si="1"/>
        <v>48.882</v>
      </c>
      <c r="I12" s="35">
        <f t="shared" si="2"/>
        <v>80.642</v>
      </c>
      <c r="J12" s="36">
        <v>10</v>
      </c>
      <c r="K12" s="35"/>
    </row>
    <row r="13" ht="27.95" customHeight="1" spans="1:11">
      <c r="A13" s="31">
        <v>11</v>
      </c>
      <c r="B13" s="32" t="s">
        <v>67</v>
      </c>
      <c r="C13" s="33" t="s">
        <v>78</v>
      </c>
      <c r="D13" s="34" t="s">
        <v>14</v>
      </c>
      <c r="E13" s="35">
        <v>78.9</v>
      </c>
      <c r="F13" s="35">
        <f t="shared" si="0"/>
        <v>31.56</v>
      </c>
      <c r="G13" s="35">
        <v>81.07</v>
      </c>
      <c r="H13" s="35">
        <f t="shared" si="1"/>
        <v>48.642</v>
      </c>
      <c r="I13" s="35">
        <f t="shared" si="2"/>
        <v>80.202</v>
      </c>
      <c r="J13" s="36">
        <v>11</v>
      </c>
      <c r="K13" s="35"/>
    </row>
    <row r="14" ht="27.95" customHeight="1" spans="1:11">
      <c r="A14" s="31">
        <v>12</v>
      </c>
      <c r="B14" s="32" t="s">
        <v>67</v>
      </c>
      <c r="C14" s="33" t="s">
        <v>79</v>
      </c>
      <c r="D14" s="34" t="s">
        <v>14</v>
      </c>
      <c r="E14" s="35">
        <v>78.3</v>
      </c>
      <c r="F14" s="35">
        <f t="shared" si="0"/>
        <v>31.32</v>
      </c>
      <c r="G14" s="35">
        <v>81.07</v>
      </c>
      <c r="H14" s="35">
        <f t="shared" si="1"/>
        <v>48.642</v>
      </c>
      <c r="I14" s="35">
        <f t="shared" si="2"/>
        <v>79.962</v>
      </c>
      <c r="J14" s="36">
        <v>12</v>
      </c>
      <c r="K14" s="35"/>
    </row>
    <row r="15" ht="27.95" customHeight="1" spans="1:11">
      <c r="A15" s="31">
        <v>13</v>
      </c>
      <c r="B15" s="32" t="s">
        <v>67</v>
      </c>
      <c r="C15" s="33" t="s">
        <v>80</v>
      </c>
      <c r="D15" s="34" t="s">
        <v>14</v>
      </c>
      <c r="E15" s="35">
        <v>79.8</v>
      </c>
      <c r="F15" s="35">
        <f t="shared" si="0"/>
        <v>31.92</v>
      </c>
      <c r="G15" s="35">
        <v>78.06</v>
      </c>
      <c r="H15" s="35">
        <f t="shared" si="1"/>
        <v>46.836</v>
      </c>
      <c r="I15" s="35">
        <f t="shared" si="2"/>
        <v>78.756</v>
      </c>
      <c r="J15" s="36">
        <v>13</v>
      </c>
      <c r="K15" s="35"/>
    </row>
    <row r="16" ht="27.95" customHeight="1" spans="1:11">
      <c r="A16" s="31">
        <v>14</v>
      </c>
      <c r="B16" s="32" t="s">
        <v>67</v>
      </c>
      <c r="C16" s="33" t="s">
        <v>81</v>
      </c>
      <c r="D16" s="34" t="s">
        <v>14</v>
      </c>
      <c r="E16" s="35">
        <v>78</v>
      </c>
      <c r="F16" s="35">
        <f t="shared" si="0"/>
        <v>31.2</v>
      </c>
      <c r="G16" s="35">
        <v>78.26</v>
      </c>
      <c r="H16" s="35">
        <f t="shared" si="1"/>
        <v>46.956</v>
      </c>
      <c r="I16" s="35">
        <f t="shared" si="2"/>
        <v>78.156</v>
      </c>
      <c r="J16" s="36">
        <v>14</v>
      </c>
      <c r="K16" s="35"/>
    </row>
    <row r="17" ht="27.95" customHeight="1" spans="1:11">
      <c r="A17" s="31">
        <v>15</v>
      </c>
      <c r="B17" s="32" t="s">
        <v>67</v>
      </c>
      <c r="C17" s="33" t="s">
        <v>82</v>
      </c>
      <c r="D17" s="34" t="s">
        <v>14</v>
      </c>
      <c r="E17" s="35">
        <v>77.9</v>
      </c>
      <c r="F17" s="35">
        <f t="shared" si="0"/>
        <v>31.16</v>
      </c>
      <c r="G17" s="35">
        <v>76.86</v>
      </c>
      <c r="H17" s="35">
        <f t="shared" si="1"/>
        <v>46.116</v>
      </c>
      <c r="I17" s="35">
        <f t="shared" si="2"/>
        <v>77.276</v>
      </c>
      <c r="J17" s="36">
        <v>15</v>
      </c>
      <c r="K17" s="35"/>
    </row>
    <row r="18" ht="27.95" customHeight="1" spans="1:11">
      <c r="A18" s="31">
        <v>16</v>
      </c>
      <c r="B18" s="32" t="s">
        <v>67</v>
      </c>
      <c r="C18" s="33" t="s">
        <v>83</v>
      </c>
      <c r="D18" s="34" t="s">
        <v>14</v>
      </c>
      <c r="E18" s="35">
        <v>78.8</v>
      </c>
      <c r="F18" s="35">
        <f t="shared" si="0"/>
        <v>31.52</v>
      </c>
      <c r="G18" s="35">
        <v>75.85</v>
      </c>
      <c r="H18" s="35">
        <f t="shared" si="1"/>
        <v>45.51</v>
      </c>
      <c r="I18" s="35">
        <f t="shared" si="2"/>
        <v>77.03</v>
      </c>
      <c r="J18" s="36">
        <v>16</v>
      </c>
      <c r="K18" s="35"/>
    </row>
    <row r="19" ht="27.95" customHeight="1" spans="1:11">
      <c r="A19" s="31">
        <v>17</v>
      </c>
      <c r="B19" s="32" t="s">
        <v>67</v>
      </c>
      <c r="C19" s="33" t="s">
        <v>84</v>
      </c>
      <c r="D19" s="34" t="s">
        <v>14</v>
      </c>
      <c r="E19" s="35">
        <v>77.9</v>
      </c>
      <c r="F19" s="35">
        <f t="shared" si="0"/>
        <v>31.16</v>
      </c>
      <c r="G19" s="35">
        <v>75.05</v>
      </c>
      <c r="H19" s="35">
        <f t="shared" si="1"/>
        <v>45.03</v>
      </c>
      <c r="I19" s="35">
        <f t="shared" si="2"/>
        <v>76.19</v>
      </c>
      <c r="J19" s="36">
        <v>17</v>
      </c>
      <c r="K19" s="35"/>
    </row>
    <row r="20" ht="27.95" customHeight="1" spans="1:11">
      <c r="A20" s="31">
        <v>18</v>
      </c>
      <c r="B20" s="32" t="s">
        <v>67</v>
      </c>
      <c r="C20" s="33" t="s">
        <v>85</v>
      </c>
      <c r="D20" s="34" t="s">
        <v>14</v>
      </c>
      <c r="E20" s="35">
        <v>79.5</v>
      </c>
      <c r="F20" s="35">
        <f t="shared" si="0"/>
        <v>31.8</v>
      </c>
      <c r="G20" s="35">
        <v>72.84</v>
      </c>
      <c r="H20" s="35">
        <f t="shared" si="1"/>
        <v>43.704</v>
      </c>
      <c r="I20" s="35">
        <f t="shared" si="2"/>
        <v>75.504</v>
      </c>
      <c r="J20" s="36">
        <v>18</v>
      </c>
      <c r="K20" s="35"/>
    </row>
    <row r="21" ht="27.95" customHeight="1" spans="1:11">
      <c r="A21" s="31">
        <v>19</v>
      </c>
      <c r="B21" s="32" t="s">
        <v>67</v>
      </c>
      <c r="C21" s="33" t="s">
        <v>86</v>
      </c>
      <c r="D21" s="34" t="s">
        <v>14</v>
      </c>
      <c r="E21" s="35">
        <v>85</v>
      </c>
      <c r="F21" s="35">
        <f t="shared" si="0"/>
        <v>34</v>
      </c>
      <c r="G21" s="67" t="s">
        <v>34</v>
      </c>
      <c r="H21" s="35"/>
      <c r="I21" s="35">
        <f t="shared" si="2"/>
        <v>34</v>
      </c>
      <c r="J21" s="36">
        <v>19</v>
      </c>
      <c r="K21" s="35"/>
    </row>
    <row r="22" ht="27.95" customHeight="1" spans="1:11">
      <c r="A22" s="31">
        <v>20</v>
      </c>
      <c r="B22" s="32" t="s">
        <v>67</v>
      </c>
      <c r="C22" s="33" t="s">
        <v>87</v>
      </c>
      <c r="D22" s="34" t="s">
        <v>14</v>
      </c>
      <c r="E22" s="35">
        <v>79.8</v>
      </c>
      <c r="F22" s="35">
        <f t="shared" si="0"/>
        <v>31.92</v>
      </c>
      <c r="G22" s="67" t="s">
        <v>34</v>
      </c>
      <c r="H22" s="35"/>
      <c r="I22" s="35">
        <f t="shared" si="2"/>
        <v>31.92</v>
      </c>
      <c r="J22" s="36">
        <v>20</v>
      </c>
      <c r="K22" s="35"/>
    </row>
  </sheetData>
  <sortState ref="A7:L8">
    <sortCondition ref="H7:H8" descending="1"/>
  </sortState>
  <mergeCells count="1">
    <mergeCell ref="A1:K1"/>
  </mergeCells>
  <pageMargins left="0.748031496062992" right="0.354330708661417" top="0.984251968503937" bottom="0.984251968503937" header="0.511811023622047" footer="0.511811023622047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workbookViewId="0">
      <selection activeCell="N9" sqref="N9"/>
    </sheetView>
  </sheetViews>
  <sheetFormatPr defaultColWidth="9" defaultRowHeight="27" customHeight="1"/>
  <cols>
    <col min="1" max="1" width="6.375" style="61" customWidth="1"/>
    <col min="2" max="2" width="10.25" style="28" customWidth="1"/>
    <col min="3" max="3" width="10.625" style="27" customWidth="1"/>
    <col min="4" max="4" width="5.75" style="28" customWidth="1"/>
    <col min="5" max="9" width="9" style="27"/>
    <col min="10" max="10" width="6.5" style="62" customWidth="1"/>
    <col min="11" max="16384" width="9" style="27"/>
  </cols>
  <sheetData>
    <row r="1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45" customHeight="1" spans="1:11">
      <c r="A2" s="50" t="s">
        <v>1</v>
      </c>
      <c r="B2" s="29" t="s">
        <v>2</v>
      </c>
      <c r="C2" s="29" t="s">
        <v>3</v>
      </c>
      <c r="D2" s="30" t="s">
        <v>4</v>
      </c>
      <c r="E2" s="2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63" t="s">
        <v>10</v>
      </c>
      <c r="K2" s="59" t="s">
        <v>11</v>
      </c>
    </row>
    <row r="3" ht="24.95" customHeight="1" spans="1:11">
      <c r="A3" s="31">
        <v>1</v>
      </c>
      <c r="B3" s="32" t="s">
        <v>88</v>
      </c>
      <c r="C3" s="33" t="s">
        <v>89</v>
      </c>
      <c r="D3" s="34" t="s">
        <v>23</v>
      </c>
      <c r="E3" s="35">
        <v>76</v>
      </c>
      <c r="F3" s="35">
        <f t="shared" ref="F3:F26" si="0">E3*0.4</f>
        <v>30.4</v>
      </c>
      <c r="G3" s="35">
        <v>87</v>
      </c>
      <c r="H3" s="35">
        <f t="shared" ref="H3:H24" si="1">G3*0.6</f>
        <v>52.2</v>
      </c>
      <c r="I3" s="35">
        <f t="shared" ref="I3:I26" si="2">F3+H3</f>
        <v>82.6</v>
      </c>
      <c r="J3" s="36">
        <v>1</v>
      </c>
      <c r="K3" s="35" t="s">
        <v>15</v>
      </c>
    </row>
    <row r="4" ht="24.95" customHeight="1" spans="1:11">
      <c r="A4" s="31">
        <v>2</v>
      </c>
      <c r="B4" s="32" t="s">
        <v>88</v>
      </c>
      <c r="C4" s="33" t="s">
        <v>90</v>
      </c>
      <c r="D4" s="34" t="s">
        <v>23</v>
      </c>
      <c r="E4" s="35">
        <v>68.5</v>
      </c>
      <c r="F4" s="35">
        <f t="shared" si="0"/>
        <v>27.4</v>
      </c>
      <c r="G4" s="35">
        <v>85.4</v>
      </c>
      <c r="H4" s="35">
        <f t="shared" si="1"/>
        <v>51.24</v>
      </c>
      <c r="I4" s="35">
        <f t="shared" si="2"/>
        <v>78.64</v>
      </c>
      <c r="J4" s="36">
        <v>2</v>
      </c>
      <c r="K4" s="35" t="s">
        <v>15</v>
      </c>
    </row>
    <row r="5" ht="24.95" customHeight="1" spans="1:11">
      <c r="A5" s="31">
        <v>3</v>
      </c>
      <c r="B5" s="32" t="s">
        <v>88</v>
      </c>
      <c r="C5" s="33" t="s">
        <v>91</v>
      </c>
      <c r="D5" s="34" t="s">
        <v>23</v>
      </c>
      <c r="E5" s="35">
        <v>69.5</v>
      </c>
      <c r="F5" s="35">
        <f t="shared" si="0"/>
        <v>27.8</v>
      </c>
      <c r="G5" s="35">
        <v>81.6</v>
      </c>
      <c r="H5" s="35">
        <f t="shared" si="1"/>
        <v>48.96</v>
      </c>
      <c r="I5" s="35">
        <f t="shared" si="2"/>
        <v>76.76</v>
      </c>
      <c r="J5" s="36">
        <v>3</v>
      </c>
      <c r="K5" s="35" t="s">
        <v>15</v>
      </c>
    </row>
    <row r="6" ht="24.95" customHeight="1" spans="1:11">
      <c r="A6" s="31">
        <v>4</v>
      </c>
      <c r="B6" s="32" t="s">
        <v>88</v>
      </c>
      <c r="C6" s="33" t="s">
        <v>92</v>
      </c>
      <c r="D6" s="34" t="s">
        <v>23</v>
      </c>
      <c r="E6" s="35">
        <v>67</v>
      </c>
      <c r="F6" s="35">
        <f t="shared" si="0"/>
        <v>26.8</v>
      </c>
      <c r="G6" s="35">
        <v>83</v>
      </c>
      <c r="H6" s="35">
        <f t="shared" si="1"/>
        <v>49.8</v>
      </c>
      <c r="I6" s="35">
        <f t="shared" si="2"/>
        <v>76.6</v>
      </c>
      <c r="J6" s="36">
        <v>4</v>
      </c>
      <c r="K6" s="35"/>
    </row>
    <row r="7" ht="24.95" customHeight="1" spans="1:11">
      <c r="A7" s="31">
        <v>5</v>
      </c>
      <c r="B7" s="32" t="s">
        <v>88</v>
      </c>
      <c r="C7" s="33" t="s">
        <v>93</v>
      </c>
      <c r="D7" s="34" t="s">
        <v>23</v>
      </c>
      <c r="E7" s="35">
        <v>68</v>
      </c>
      <c r="F7" s="35">
        <f t="shared" si="0"/>
        <v>27.2</v>
      </c>
      <c r="G7" s="35">
        <v>81.2</v>
      </c>
      <c r="H7" s="35">
        <f t="shared" si="1"/>
        <v>48.72</v>
      </c>
      <c r="I7" s="35">
        <f t="shared" si="2"/>
        <v>75.92</v>
      </c>
      <c r="J7" s="36">
        <v>5</v>
      </c>
      <c r="K7" s="35"/>
    </row>
    <row r="8" ht="24.95" customHeight="1" spans="1:11">
      <c r="A8" s="31">
        <v>6</v>
      </c>
      <c r="B8" s="32" t="s">
        <v>88</v>
      </c>
      <c r="C8" s="33" t="s">
        <v>94</v>
      </c>
      <c r="D8" s="34" t="s">
        <v>23</v>
      </c>
      <c r="E8" s="35">
        <v>61.5</v>
      </c>
      <c r="F8" s="35">
        <f t="shared" si="0"/>
        <v>24.6</v>
      </c>
      <c r="G8" s="35">
        <v>80.4</v>
      </c>
      <c r="H8" s="35">
        <f t="shared" si="1"/>
        <v>48.24</v>
      </c>
      <c r="I8" s="35">
        <f t="shared" si="2"/>
        <v>72.84</v>
      </c>
      <c r="J8" s="36">
        <v>6</v>
      </c>
      <c r="K8" s="35"/>
    </row>
    <row r="9" ht="24.95" customHeight="1" spans="1:11">
      <c r="A9" s="31">
        <v>7</v>
      </c>
      <c r="B9" s="32" t="s">
        <v>88</v>
      </c>
      <c r="C9" s="33" t="s">
        <v>95</v>
      </c>
      <c r="D9" s="34" t="s">
        <v>23</v>
      </c>
      <c r="E9" s="35">
        <v>67</v>
      </c>
      <c r="F9" s="35">
        <f t="shared" si="0"/>
        <v>26.8</v>
      </c>
      <c r="G9" s="35">
        <v>74.6</v>
      </c>
      <c r="H9" s="35">
        <f t="shared" si="1"/>
        <v>44.76</v>
      </c>
      <c r="I9" s="35">
        <f t="shared" si="2"/>
        <v>71.56</v>
      </c>
      <c r="J9" s="36">
        <v>7</v>
      </c>
      <c r="K9" s="35"/>
    </row>
    <row r="10" ht="24.95" customHeight="1" spans="1:11">
      <c r="A10" s="31">
        <v>8</v>
      </c>
      <c r="B10" s="32" t="s">
        <v>88</v>
      </c>
      <c r="C10" s="33" t="s">
        <v>96</v>
      </c>
      <c r="D10" s="34" t="s">
        <v>23</v>
      </c>
      <c r="E10" s="35">
        <v>70.5</v>
      </c>
      <c r="F10" s="35">
        <f t="shared" si="0"/>
        <v>28.2</v>
      </c>
      <c r="G10" s="35" t="s">
        <v>34</v>
      </c>
      <c r="H10" s="35"/>
      <c r="I10" s="35">
        <f t="shared" si="2"/>
        <v>28.2</v>
      </c>
      <c r="J10" s="36">
        <v>8</v>
      </c>
      <c r="K10" s="35"/>
    </row>
    <row r="11" ht="24.95" customHeight="1" spans="1:11">
      <c r="A11" s="31">
        <v>9</v>
      </c>
      <c r="B11" s="32" t="s">
        <v>88</v>
      </c>
      <c r="C11" s="33" t="s">
        <v>97</v>
      </c>
      <c r="D11" s="34" t="s">
        <v>23</v>
      </c>
      <c r="E11" s="35">
        <v>61</v>
      </c>
      <c r="F11" s="35">
        <f t="shared" si="0"/>
        <v>24.4</v>
      </c>
      <c r="G11" s="35" t="s">
        <v>34</v>
      </c>
      <c r="H11" s="35"/>
      <c r="I11" s="35">
        <f t="shared" si="2"/>
        <v>24.4</v>
      </c>
      <c r="J11" s="36">
        <v>9</v>
      </c>
      <c r="K11" s="35"/>
    </row>
    <row r="12" ht="24.95" customHeight="1" spans="1:11">
      <c r="A12" s="31">
        <v>1</v>
      </c>
      <c r="B12" s="32" t="s">
        <v>88</v>
      </c>
      <c r="C12" s="33" t="s">
        <v>98</v>
      </c>
      <c r="D12" s="34" t="s">
        <v>14</v>
      </c>
      <c r="E12" s="35">
        <v>72.5</v>
      </c>
      <c r="F12" s="35">
        <f t="shared" si="0"/>
        <v>29</v>
      </c>
      <c r="G12" s="35">
        <v>86.8</v>
      </c>
      <c r="H12" s="35">
        <f t="shared" si="1"/>
        <v>52.08</v>
      </c>
      <c r="I12" s="35">
        <f t="shared" si="2"/>
        <v>81.08</v>
      </c>
      <c r="J12" s="36">
        <v>1</v>
      </c>
      <c r="K12" s="35" t="s">
        <v>15</v>
      </c>
    </row>
    <row r="13" ht="24.95" customHeight="1" spans="1:11">
      <c r="A13" s="31">
        <v>2</v>
      </c>
      <c r="B13" s="32" t="s">
        <v>88</v>
      </c>
      <c r="C13" s="33" t="s">
        <v>99</v>
      </c>
      <c r="D13" s="34" t="s">
        <v>14</v>
      </c>
      <c r="E13" s="35">
        <v>70.5</v>
      </c>
      <c r="F13" s="35">
        <f t="shared" si="0"/>
        <v>28.2</v>
      </c>
      <c r="G13" s="35">
        <v>86.6</v>
      </c>
      <c r="H13" s="35">
        <f t="shared" si="1"/>
        <v>51.96</v>
      </c>
      <c r="I13" s="35">
        <f t="shared" si="2"/>
        <v>80.16</v>
      </c>
      <c r="J13" s="36">
        <v>2</v>
      </c>
      <c r="K13" s="35" t="s">
        <v>15</v>
      </c>
    </row>
    <row r="14" ht="24.95" customHeight="1" spans="1:11">
      <c r="A14" s="31">
        <v>3</v>
      </c>
      <c r="B14" s="32" t="s">
        <v>88</v>
      </c>
      <c r="C14" s="33" t="s">
        <v>100</v>
      </c>
      <c r="D14" s="34" t="s">
        <v>14</v>
      </c>
      <c r="E14" s="35">
        <v>76</v>
      </c>
      <c r="F14" s="35">
        <f t="shared" si="0"/>
        <v>30.4</v>
      </c>
      <c r="G14" s="35">
        <v>82.6</v>
      </c>
      <c r="H14" s="35">
        <f t="shared" si="1"/>
        <v>49.56</v>
      </c>
      <c r="I14" s="35">
        <f t="shared" si="2"/>
        <v>79.96</v>
      </c>
      <c r="J14" s="36">
        <v>3</v>
      </c>
      <c r="K14" s="35" t="s">
        <v>15</v>
      </c>
    </row>
    <row r="15" ht="24.95" customHeight="1" spans="1:11">
      <c r="A15" s="31">
        <v>4</v>
      </c>
      <c r="B15" s="32" t="s">
        <v>88</v>
      </c>
      <c r="C15" s="33" t="s">
        <v>101</v>
      </c>
      <c r="D15" s="34" t="s">
        <v>14</v>
      </c>
      <c r="E15" s="35">
        <v>73.5</v>
      </c>
      <c r="F15" s="35">
        <f t="shared" si="0"/>
        <v>29.4</v>
      </c>
      <c r="G15" s="35">
        <v>84.2</v>
      </c>
      <c r="H15" s="35">
        <f t="shared" si="1"/>
        <v>50.52</v>
      </c>
      <c r="I15" s="35">
        <f t="shared" si="2"/>
        <v>79.92</v>
      </c>
      <c r="J15" s="36">
        <v>4</v>
      </c>
      <c r="K15" s="35" t="s">
        <v>15</v>
      </c>
    </row>
    <row r="16" ht="24.95" customHeight="1" spans="1:11">
      <c r="A16" s="31">
        <v>5</v>
      </c>
      <c r="B16" s="32" t="s">
        <v>88</v>
      </c>
      <c r="C16" s="33" t="s">
        <v>102</v>
      </c>
      <c r="D16" s="34" t="s">
        <v>14</v>
      </c>
      <c r="E16" s="35">
        <v>72.5</v>
      </c>
      <c r="F16" s="35">
        <f t="shared" si="0"/>
        <v>29</v>
      </c>
      <c r="G16" s="35">
        <v>83.8</v>
      </c>
      <c r="H16" s="35">
        <f t="shared" si="1"/>
        <v>50.28</v>
      </c>
      <c r="I16" s="35">
        <f t="shared" si="2"/>
        <v>79.28</v>
      </c>
      <c r="J16" s="36">
        <v>5</v>
      </c>
      <c r="K16" s="35" t="s">
        <v>15</v>
      </c>
    </row>
    <row r="17" ht="24.95" customHeight="1" spans="1:11">
      <c r="A17" s="31">
        <v>6</v>
      </c>
      <c r="B17" s="32" t="s">
        <v>88</v>
      </c>
      <c r="C17" s="33" t="s">
        <v>103</v>
      </c>
      <c r="D17" s="34" t="s">
        <v>14</v>
      </c>
      <c r="E17" s="35">
        <v>70</v>
      </c>
      <c r="F17" s="35">
        <f t="shared" si="0"/>
        <v>28</v>
      </c>
      <c r="G17" s="35">
        <v>85</v>
      </c>
      <c r="H17" s="35">
        <f t="shared" si="1"/>
        <v>51</v>
      </c>
      <c r="I17" s="35">
        <f t="shared" si="2"/>
        <v>79</v>
      </c>
      <c r="J17" s="36">
        <v>6</v>
      </c>
      <c r="K17" s="35"/>
    </row>
    <row r="18" ht="24.95" customHeight="1" spans="1:11">
      <c r="A18" s="31">
        <v>7</v>
      </c>
      <c r="B18" s="32" t="s">
        <v>88</v>
      </c>
      <c r="C18" s="33" t="s">
        <v>104</v>
      </c>
      <c r="D18" s="34" t="s">
        <v>14</v>
      </c>
      <c r="E18" s="35">
        <v>73</v>
      </c>
      <c r="F18" s="35">
        <f t="shared" si="0"/>
        <v>29.2</v>
      </c>
      <c r="G18" s="35">
        <v>82.4</v>
      </c>
      <c r="H18" s="35">
        <f t="shared" si="1"/>
        <v>49.44</v>
      </c>
      <c r="I18" s="35">
        <f t="shared" si="2"/>
        <v>78.64</v>
      </c>
      <c r="J18" s="36">
        <v>7</v>
      </c>
      <c r="K18" s="35"/>
    </row>
    <row r="19" ht="24.95" customHeight="1" spans="1:11">
      <c r="A19" s="31">
        <v>8</v>
      </c>
      <c r="B19" s="32" t="s">
        <v>88</v>
      </c>
      <c r="C19" s="33" t="s">
        <v>105</v>
      </c>
      <c r="D19" s="34" t="s">
        <v>14</v>
      </c>
      <c r="E19" s="35">
        <v>68</v>
      </c>
      <c r="F19" s="35">
        <f t="shared" si="0"/>
        <v>27.2</v>
      </c>
      <c r="G19" s="35">
        <v>85.2</v>
      </c>
      <c r="H19" s="35">
        <f t="shared" si="1"/>
        <v>51.12</v>
      </c>
      <c r="I19" s="35">
        <f t="shared" si="2"/>
        <v>78.32</v>
      </c>
      <c r="J19" s="36">
        <v>8</v>
      </c>
      <c r="K19" s="35"/>
    </row>
    <row r="20" ht="24.95" customHeight="1" spans="1:11">
      <c r="A20" s="31">
        <v>9</v>
      </c>
      <c r="B20" s="32" t="s">
        <v>88</v>
      </c>
      <c r="C20" s="33" t="s">
        <v>106</v>
      </c>
      <c r="D20" s="34" t="s">
        <v>14</v>
      </c>
      <c r="E20" s="35">
        <v>71</v>
      </c>
      <c r="F20" s="35">
        <f t="shared" si="0"/>
        <v>28.4</v>
      </c>
      <c r="G20" s="35">
        <v>82.4</v>
      </c>
      <c r="H20" s="35">
        <f t="shared" si="1"/>
        <v>49.44</v>
      </c>
      <c r="I20" s="35">
        <f t="shared" si="2"/>
        <v>77.84</v>
      </c>
      <c r="J20" s="36">
        <v>9</v>
      </c>
      <c r="K20" s="35"/>
    </row>
    <row r="21" ht="24.95" customHeight="1" spans="1:11">
      <c r="A21" s="31">
        <v>10</v>
      </c>
      <c r="B21" s="32" t="s">
        <v>88</v>
      </c>
      <c r="C21" s="33" t="s">
        <v>107</v>
      </c>
      <c r="D21" s="34" t="s">
        <v>14</v>
      </c>
      <c r="E21" s="35">
        <v>70.5</v>
      </c>
      <c r="F21" s="35">
        <f t="shared" si="0"/>
        <v>28.2</v>
      </c>
      <c r="G21" s="35">
        <v>81.6</v>
      </c>
      <c r="H21" s="35">
        <f t="shared" si="1"/>
        <v>48.96</v>
      </c>
      <c r="I21" s="35">
        <f t="shared" si="2"/>
        <v>77.16</v>
      </c>
      <c r="J21" s="36">
        <v>10</v>
      </c>
      <c r="K21" s="35"/>
    </row>
    <row r="22" ht="24.95" customHeight="1" spans="1:11">
      <c r="A22" s="31">
        <v>11</v>
      </c>
      <c r="B22" s="32" t="s">
        <v>88</v>
      </c>
      <c r="C22" s="33" t="s">
        <v>108</v>
      </c>
      <c r="D22" s="34" t="s">
        <v>14</v>
      </c>
      <c r="E22" s="35">
        <v>76</v>
      </c>
      <c r="F22" s="35">
        <f t="shared" si="0"/>
        <v>30.4</v>
      </c>
      <c r="G22" s="35">
        <v>77</v>
      </c>
      <c r="H22" s="35">
        <f t="shared" si="1"/>
        <v>46.2</v>
      </c>
      <c r="I22" s="35">
        <f t="shared" si="2"/>
        <v>76.6</v>
      </c>
      <c r="J22" s="36">
        <v>11</v>
      </c>
      <c r="K22" s="35"/>
    </row>
    <row r="23" ht="24.95" customHeight="1" spans="1:11">
      <c r="A23" s="31">
        <v>12</v>
      </c>
      <c r="B23" s="32" t="s">
        <v>88</v>
      </c>
      <c r="C23" s="33" t="s">
        <v>109</v>
      </c>
      <c r="D23" s="34" t="s">
        <v>14</v>
      </c>
      <c r="E23" s="35">
        <v>68</v>
      </c>
      <c r="F23" s="35">
        <f t="shared" si="0"/>
        <v>27.2</v>
      </c>
      <c r="G23" s="35">
        <v>81.2</v>
      </c>
      <c r="H23" s="35">
        <f t="shared" si="1"/>
        <v>48.72</v>
      </c>
      <c r="I23" s="35">
        <f t="shared" si="2"/>
        <v>75.92</v>
      </c>
      <c r="J23" s="36">
        <v>12</v>
      </c>
      <c r="K23" s="35"/>
    </row>
    <row r="24" ht="24.95" customHeight="1" spans="1:11">
      <c r="A24" s="31">
        <v>13</v>
      </c>
      <c r="B24" s="32" t="s">
        <v>88</v>
      </c>
      <c r="C24" s="33" t="s">
        <v>110</v>
      </c>
      <c r="D24" s="34" t="s">
        <v>14</v>
      </c>
      <c r="E24" s="35">
        <v>68</v>
      </c>
      <c r="F24" s="35">
        <f t="shared" si="0"/>
        <v>27.2</v>
      </c>
      <c r="G24" s="35">
        <v>79.8</v>
      </c>
      <c r="H24" s="35">
        <f t="shared" si="1"/>
        <v>47.88</v>
      </c>
      <c r="I24" s="35">
        <f t="shared" si="2"/>
        <v>75.08</v>
      </c>
      <c r="J24" s="36">
        <v>13</v>
      </c>
      <c r="K24" s="35"/>
    </row>
    <row r="25" ht="24.95" customHeight="1" spans="1:11">
      <c r="A25" s="31">
        <v>14</v>
      </c>
      <c r="B25" s="32" t="s">
        <v>88</v>
      </c>
      <c r="C25" s="33" t="s">
        <v>111</v>
      </c>
      <c r="D25" s="34" t="s">
        <v>14</v>
      </c>
      <c r="E25" s="35">
        <v>72</v>
      </c>
      <c r="F25" s="35">
        <f t="shared" si="0"/>
        <v>28.8</v>
      </c>
      <c r="G25" s="35" t="s">
        <v>34</v>
      </c>
      <c r="H25" s="35"/>
      <c r="I25" s="35">
        <f t="shared" si="2"/>
        <v>28.8</v>
      </c>
      <c r="J25" s="36">
        <v>14</v>
      </c>
      <c r="K25" s="35"/>
    </row>
    <row r="26" ht="24.95" customHeight="1" spans="1:11">
      <c r="A26" s="31">
        <v>15</v>
      </c>
      <c r="B26" s="32" t="s">
        <v>88</v>
      </c>
      <c r="C26" s="33" t="s">
        <v>112</v>
      </c>
      <c r="D26" s="34" t="s">
        <v>14</v>
      </c>
      <c r="E26" s="35">
        <v>71.5</v>
      </c>
      <c r="F26" s="35">
        <f t="shared" si="0"/>
        <v>28.6</v>
      </c>
      <c r="G26" s="35" t="s">
        <v>34</v>
      </c>
      <c r="H26" s="35"/>
      <c r="I26" s="35">
        <f t="shared" si="2"/>
        <v>28.6</v>
      </c>
      <c r="J26" s="36">
        <v>15</v>
      </c>
      <c r="K26" s="35"/>
    </row>
  </sheetData>
  <sortState ref="A3:S26">
    <sortCondition ref="D3:D26"/>
    <sortCondition ref="I3:I26" descending="1"/>
  </sortState>
  <mergeCells count="1">
    <mergeCell ref="A1:K1"/>
  </mergeCells>
  <pageMargins left="0.551181102362205" right="0.354330708661417" top="0.984251968503937" bottom="0.984251968503937" header="0.511811023622047" footer="0.511811023622047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selection activeCell="N9" sqref="N9"/>
    </sheetView>
  </sheetViews>
  <sheetFormatPr defaultColWidth="9" defaultRowHeight="29.1" customHeight="1"/>
  <cols>
    <col min="1" max="1" width="5.25" style="38" customWidth="1"/>
    <col min="2" max="2" width="10.25" style="55" customWidth="1"/>
    <col min="3" max="3" width="8.125" style="55" customWidth="1"/>
    <col min="4" max="4" width="5" style="55" customWidth="1"/>
    <col min="5" max="8" width="8.75" style="38" customWidth="1"/>
    <col min="9" max="9" width="8.75" style="55" customWidth="1"/>
    <col min="10" max="10" width="7.5" style="38" customWidth="1"/>
    <col min="11" max="11" width="8" style="38" customWidth="1"/>
    <col min="12" max="16384" width="9" style="40"/>
  </cols>
  <sheetData>
    <row r="1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3" customHeight="1" spans="1:11">
      <c r="A2" s="41" t="s">
        <v>1</v>
      </c>
      <c r="B2" s="10" t="s">
        <v>2</v>
      </c>
      <c r="C2" s="56" t="s">
        <v>3</v>
      </c>
      <c r="D2" s="43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56" t="s">
        <v>9</v>
      </c>
      <c r="J2" s="59" t="s">
        <v>10</v>
      </c>
      <c r="K2" s="59" t="s">
        <v>11</v>
      </c>
    </row>
    <row r="3" ht="27" customHeight="1" spans="1:11">
      <c r="A3" s="44">
        <v>1</v>
      </c>
      <c r="B3" s="57" t="s">
        <v>113</v>
      </c>
      <c r="C3" s="57" t="s">
        <v>114</v>
      </c>
      <c r="D3" s="58" t="s">
        <v>14</v>
      </c>
      <c r="E3" s="9">
        <v>79.5</v>
      </c>
      <c r="F3" s="9">
        <f t="shared" ref="F3:F17" si="0">E3*0.4</f>
        <v>31.8</v>
      </c>
      <c r="G3" s="9">
        <v>85.2</v>
      </c>
      <c r="H3" s="9">
        <f t="shared" ref="H3:H15" si="1">G3*0.6</f>
        <v>51.12</v>
      </c>
      <c r="I3" s="24">
        <f t="shared" ref="I3:I17" si="2">F3+H3</f>
        <v>82.92</v>
      </c>
      <c r="J3" s="60">
        <v>1</v>
      </c>
      <c r="K3" s="9" t="s">
        <v>15</v>
      </c>
    </row>
    <row r="4" ht="27" customHeight="1" spans="1:11">
      <c r="A4" s="44">
        <v>2</v>
      </c>
      <c r="B4" s="57" t="s">
        <v>113</v>
      </c>
      <c r="C4" s="57" t="s">
        <v>115</v>
      </c>
      <c r="D4" s="58" t="s">
        <v>14</v>
      </c>
      <c r="E4" s="9">
        <v>74.5</v>
      </c>
      <c r="F4" s="9">
        <f t="shared" si="0"/>
        <v>29.8</v>
      </c>
      <c r="G4" s="9">
        <v>87.6</v>
      </c>
      <c r="H4" s="9">
        <f t="shared" si="1"/>
        <v>52.56</v>
      </c>
      <c r="I4" s="24">
        <f t="shared" si="2"/>
        <v>82.36</v>
      </c>
      <c r="J4" s="60">
        <v>2</v>
      </c>
      <c r="K4" s="9" t="s">
        <v>15</v>
      </c>
    </row>
    <row r="5" ht="27" customHeight="1" spans="1:11">
      <c r="A5" s="44">
        <v>3</v>
      </c>
      <c r="B5" s="57" t="s">
        <v>113</v>
      </c>
      <c r="C5" s="57" t="s">
        <v>116</v>
      </c>
      <c r="D5" s="58" t="s">
        <v>14</v>
      </c>
      <c r="E5" s="9">
        <v>80.5</v>
      </c>
      <c r="F5" s="9">
        <f t="shared" si="0"/>
        <v>32.2</v>
      </c>
      <c r="G5" s="9">
        <v>80.4</v>
      </c>
      <c r="H5" s="9">
        <f t="shared" si="1"/>
        <v>48.24</v>
      </c>
      <c r="I5" s="24">
        <f t="shared" si="2"/>
        <v>80.44</v>
      </c>
      <c r="J5" s="60">
        <v>3</v>
      </c>
      <c r="K5" s="9" t="s">
        <v>15</v>
      </c>
    </row>
    <row r="6" ht="27" customHeight="1" spans="1:11">
      <c r="A6" s="44">
        <v>4</v>
      </c>
      <c r="B6" s="57" t="s">
        <v>113</v>
      </c>
      <c r="C6" s="57" t="s">
        <v>117</v>
      </c>
      <c r="D6" s="58" t="s">
        <v>14</v>
      </c>
      <c r="E6" s="9">
        <v>75</v>
      </c>
      <c r="F6" s="9">
        <f t="shared" si="0"/>
        <v>30</v>
      </c>
      <c r="G6" s="9">
        <v>83.2</v>
      </c>
      <c r="H6" s="9">
        <f t="shared" si="1"/>
        <v>49.92</v>
      </c>
      <c r="I6" s="24">
        <f t="shared" si="2"/>
        <v>79.92</v>
      </c>
      <c r="J6" s="60">
        <v>4</v>
      </c>
      <c r="K6" s="9" t="s">
        <v>15</v>
      </c>
    </row>
    <row r="7" s="54" customFormat="1" ht="27" customHeight="1" spans="1:11">
      <c r="A7" s="14">
        <v>5</v>
      </c>
      <c r="B7" s="57" t="s">
        <v>113</v>
      </c>
      <c r="C7" s="57" t="s">
        <v>118</v>
      </c>
      <c r="D7" s="58" t="s">
        <v>23</v>
      </c>
      <c r="E7" s="9">
        <v>75.5</v>
      </c>
      <c r="F7" s="9">
        <f t="shared" si="0"/>
        <v>30.2</v>
      </c>
      <c r="G7" s="9">
        <v>82.8</v>
      </c>
      <c r="H7" s="9">
        <f t="shared" si="1"/>
        <v>49.68</v>
      </c>
      <c r="I7" s="24">
        <f t="shared" si="2"/>
        <v>79.88</v>
      </c>
      <c r="J7" s="60">
        <v>5</v>
      </c>
      <c r="K7" s="9" t="s">
        <v>15</v>
      </c>
    </row>
    <row r="8" s="54" customFormat="1" ht="27" customHeight="1" spans="1:11">
      <c r="A8" s="14">
        <v>6</v>
      </c>
      <c r="B8" s="57" t="s">
        <v>113</v>
      </c>
      <c r="C8" s="57" t="s">
        <v>119</v>
      </c>
      <c r="D8" s="58" t="s">
        <v>14</v>
      </c>
      <c r="E8" s="9">
        <v>75.5</v>
      </c>
      <c r="F8" s="9">
        <f t="shared" si="0"/>
        <v>30.2</v>
      </c>
      <c r="G8" s="9">
        <v>82.8</v>
      </c>
      <c r="H8" s="9">
        <f t="shared" si="1"/>
        <v>49.68</v>
      </c>
      <c r="I8" s="24">
        <f t="shared" si="2"/>
        <v>79.88</v>
      </c>
      <c r="J8" s="60">
        <v>5</v>
      </c>
      <c r="K8" s="9" t="s">
        <v>15</v>
      </c>
    </row>
    <row r="9" s="54" customFormat="1" ht="27" customHeight="1" spans="1:11">
      <c r="A9" s="14">
        <v>7</v>
      </c>
      <c r="B9" s="57" t="s">
        <v>113</v>
      </c>
      <c r="C9" s="57" t="s">
        <v>120</v>
      </c>
      <c r="D9" s="58" t="s">
        <v>14</v>
      </c>
      <c r="E9" s="9">
        <v>77</v>
      </c>
      <c r="F9" s="9">
        <f t="shared" si="0"/>
        <v>30.8</v>
      </c>
      <c r="G9" s="9">
        <v>81.8</v>
      </c>
      <c r="H9" s="9">
        <f t="shared" si="1"/>
        <v>49.08</v>
      </c>
      <c r="I9" s="24">
        <f t="shared" si="2"/>
        <v>79.88</v>
      </c>
      <c r="J9" s="60">
        <v>7</v>
      </c>
      <c r="K9" s="9"/>
    </row>
    <row r="10" ht="27" customHeight="1" spans="1:11">
      <c r="A10" s="44">
        <v>8</v>
      </c>
      <c r="B10" s="57" t="s">
        <v>113</v>
      </c>
      <c r="C10" s="57" t="s">
        <v>121</v>
      </c>
      <c r="D10" s="58" t="s">
        <v>14</v>
      </c>
      <c r="E10" s="9">
        <v>74.5</v>
      </c>
      <c r="F10" s="9">
        <f t="shared" si="0"/>
        <v>29.8</v>
      </c>
      <c r="G10" s="9">
        <v>82.4</v>
      </c>
      <c r="H10" s="9">
        <f t="shared" si="1"/>
        <v>49.44</v>
      </c>
      <c r="I10" s="24">
        <f t="shared" si="2"/>
        <v>79.24</v>
      </c>
      <c r="J10" s="60">
        <v>8</v>
      </c>
      <c r="K10" s="9"/>
    </row>
    <row r="11" ht="27" customHeight="1" spans="1:11">
      <c r="A11" s="44">
        <v>9</v>
      </c>
      <c r="B11" s="57" t="s">
        <v>113</v>
      </c>
      <c r="C11" s="57" t="s">
        <v>122</v>
      </c>
      <c r="D11" s="58" t="s">
        <v>23</v>
      </c>
      <c r="E11" s="9">
        <v>75.5</v>
      </c>
      <c r="F11" s="9">
        <f t="shared" si="0"/>
        <v>30.2</v>
      </c>
      <c r="G11" s="9">
        <v>80.2</v>
      </c>
      <c r="H11" s="9">
        <f t="shared" si="1"/>
        <v>48.12</v>
      </c>
      <c r="I11" s="24">
        <f t="shared" si="2"/>
        <v>78.32</v>
      </c>
      <c r="J11" s="60">
        <v>9</v>
      </c>
      <c r="K11" s="9"/>
    </row>
    <row r="12" ht="27" customHeight="1" spans="1:11">
      <c r="A12" s="44">
        <v>10</v>
      </c>
      <c r="B12" s="57" t="s">
        <v>113</v>
      </c>
      <c r="C12" s="57" t="s">
        <v>123</v>
      </c>
      <c r="D12" s="58" t="s">
        <v>14</v>
      </c>
      <c r="E12" s="9">
        <v>79</v>
      </c>
      <c r="F12" s="9">
        <f t="shared" si="0"/>
        <v>31.6</v>
      </c>
      <c r="G12" s="9">
        <v>76.4</v>
      </c>
      <c r="H12" s="9">
        <f t="shared" si="1"/>
        <v>45.84</v>
      </c>
      <c r="I12" s="24">
        <f t="shared" si="2"/>
        <v>77.44</v>
      </c>
      <c r="J12" s="60">
        <v>10</v>
      </c>
      <c r="K12" s="9"/>
    </row>
    <row r="13" ht="27" customHeight="1" spans="1:11">
      <c r="A13" s="44">
        <v>11</v>
      </c>
      <c r="B13" s="57" t="s">
        <v>113</v>
      </c>
      <c r="C13" s="57" t="s">
        <v>124</v>
      </c>
      <c r="D13" s="58" t="s">
        <v>14</v>
      </c>
      <c r="E13" s="9">
        <v>75.5</v>
      </c>
      <c r="F13" s="9">
        <f t="shared" si="0"/>
        <v>30.2</v>
      </c>
      <c r="G13" s="9">
        <v>78.6</v>
      </c>
      <c r="H13" s="9">
        <f t="shared" si="1"/>
        <v>47.16</v>
      </c>
      <c r="I13" s="24">
        <f t="shared" si="2"/>
        <v>77.36</v>
      </c>
      <c r="J13" s="60">
        <v>11</v>
      </c>
      <c r="K13" s="9"/>
    </row>
    <row r="14" ht="27" customHeight="1" spans="1:11">
      <c r="A14" s="44">
        <v>12</v>
      </c>
      <c r="B14" s="57" t="s">
        <v>113</v>
      </c>
      <c r="C14" s="57" t="s">
        <v>125</v>
      </c>
      <c r="D14" s="58" t="s">
        <v>23</v>
      </c>
      <c r="E14" s="9">
        <v>76.5</v>
      </c>
      <c r="F14" s="9">
        <f t="shared" si="0"/>
        <v>30.6</v>
      </c>
      <c r="G14" s="9">
        <v>77.2</v>
      </c>
      <c r="H14" s="9">
        <f t="shared" si="1"/>
        <v>46.32</v>
      </c>
      <c r="I14" s="24">
        <f t="shared" si="2"/>
        <v>76.92</v>
      </c>
      <c r="J14" s="60">
        <v>12</v>
      </c>
      <c r="K14" s="9"/>
    </row>
    <row r="15" ht="27" customHeight="1" spans="1:11">
      <c r="A15" s="44">
        <v>13</v>
      </c>
      <c r="B15" s="57" t="s">
        <v>113</v>
      </c>
      <c r="C15" s="57" t="s">
        <v>126</v>
      </c>
      <c r="D15" s="58" t="s">
        <v>14</v>
      </c>
      <c r="E15" s="9">
        <v>76</v>
      </c>
      <c r="F15" s="9">
        <f t="shared" si="0"/>
        <v>30.4</v>
      </c>
      <c r="G15" s="9">
        <v>77.4</v>
      </c>
      <c r="H15" s="9">
        <f t="shared" si="1"/>
        <v>46.44</v>
      </c>
      <c r="I15" s="24">
        <f t="shared" si="2"/>
        <v>76.84</v>
      </c>
      <c r="J15" s="60">
        <v>13</v>
      </c>
      <c r="K15" s="9"/>
    </row>
    <row r="16" ht="27" customHeight="1" spans="1:11">
      <c r="A16" s="44">
        <v>14</v>
      </c>
      <c r="B16" s="57" t="s">
        <v>113</v>
      </c>
      <c r="C16" s="57" t="s">
        <v>127</v>
      </c>
      <c r="D16" s="58" t="s">
        <v>23</v>
      </c>
      <c r="E16" s="9">
        <v>81</v>
      </c>
      <c r="F16" s="9">
        <f t="shared" si="0"/>
        <v>32.4</v>
      </c>
      <c r="G16" s="44" t="s">
        <v>34</v>
      </c>
      <c r="H16" s="9"/>
      <c r="I16" s="24">
        <f t="shared" si="2"/>
        <v>32.4</v>
      </c>
      <c r="J16" s="60">
        <v>14</v>
      </c>
      <c r="K16" s="9"/>
    </row>
    <row r="17" ht="27" customHeight="1" spans="1:11">
      <c r="A17" s="44">
        <v>15</v>
      </c>
      <c r="B17" s="57" t="s">
        <v>113</v>
      </c>
      <c r="C17" s="57" t="s">
        <v>128</v>
      </c>
      <c r="D17" s="58" t="s">
        <v>14</v>
      </c>
      <c r="E17" s="9">
        <v>75.5</v>
      </c>
      <c r="F17" s="9">
        <f t="shared" si="0"/>
        <v>30.2</v>
      </c>
      <c r="G17" s="9" t="s">
        <v>34</v>
      </c>
      <c r="H17" s="9"/>
      <c r="I17" s="24">
        <f t="shared" si="2"/>
        <v>30.2</v>
      </c>
      <c r="J17" s="60">
        <v>15</v>
      </c>
      <c r="K17" s="9"/>
    </row>
  </sheetData>
  <sortState ref="A3:S17">
    <sortCondition ref="I3:I17" descending="1"/>
    <sortCondition ref="H3:H17" descending="1"/>
  </sortState>
  <mergeCells count="1">
    <mergeCell ref="A1:K1"/>
  </mergeCells>
  <pageMargins left="0.748031496062992" right="0.354330708661417" top="0.984251968503937" bottom="0.984251968503937" header="0.511811023622047" footer="0.511811023622047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N6" sqref="N6"/>
    </sheetView>
  </sheetViews>
  <sheetFormatPr defaultColWidth="9" defaultRowHeight="13.5"/>
  <cols>
    <col min="1" max="1" width="6.5" style="27" customWidth="1"/>
    <col min="2" max="2" width="9.5" style="28" customWidth="1"/>
    <col min="3" max="3" width="9" style="27"/>
    <col min="4" max="4" width="5.375" style="28" customWidth="1"/>
    <col min="5" max="8" width="9.125" style="27" customWidth="1"/>
    <col min="9" max="9" width="7.375" style="27" customWidth="1"/>
    <col min="10" max="10" width="5.625" style="27" customWidth="1"/>
    <col min="11" max="11" width="6.375" style="27" customWidth="1"/>
    <col min="12" max="16384" width="9" style="27"/>
  </cols>
  <sheetData>
    <row r="1" ht="27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53"/>
      <c r="K1" s="53"/>
    </row>
    <row r="2" ht="44.1" customHeight="1" spans="1:11">
      <c r="A2" s="50" t="s">
        <v>1</v>
      </c>
      <c r="B2" s="29" t="s">
        <v>2</v>
      </c>
      <c r="C2" s="29" t="s">
        <v>3</v>
      </c>
      <c r="D2" s="51" t="s">
        <v>4</v>
      </c>
      <c r="E2" s="2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1" t="s">
        <v>10</v>
      </c>
      <c r="K2" s="11" t="s">
        <v>11</v>
      </c>
    </row>
    <row r="3" ht="23.1" customHeight="1" spans="1:11">
      <c r="A3" s="31">
        <v>1</v>
      </c>
      <c r="B3" s="32" t="s">
        <v>129</v>
      </c>
      <c r="C3" s="33" t="s">
        <v>130</v>
      </c>
      <c r="D3" s="52" t="s">
        <v>14</v>
      </c>
      <c r="E3" s="35">
        <v>79.6</v>
      </c>
      <c r="F3" s="35">
        <f t="shared" ref="F3:F11" si="0">E3*0.4</f>
        <v>31.84</v>
      </c>
      <c r="G3" s="35">
        <v>86.44</v>
      </c>
      <c r="H3" s="35">
        <f t="shared" ref="H3:H11" si="1">G3*0.6</f>
        <v>51.864</v>
      </c>
      <c r="I3" s="35">
        <f t="shared" ref="I3:I11" si="2">F3+H3</f>
        <v>83.704</v>
      </c>
      <c r="J3" s="36">
        <v>1</v>
      </c>
      <c r="K3" s="35" t="s">
        <v>15</v>
      </c>
    </row>
    <row r="4" ht="23.1" customHeight="1" spans="1:11">
      <c r="A4" s="31">
        <v>2</v>
      </c>
      <c r="B4" s="32" t="s">
        <v>129</v>
      </c>
      <c r="C4" s="33" t="s">
        <v>131</v>
      </c>
      <c r="D4" s="52" t="s">
        <v>14</v>
      </c>
      <c r="E4" s="35">
        <v>82.5</v>
      </c>
      <c r="F4" s="35">
        <f t="shared" si="0"/>
        <v>33</v>
      </c>
      <c r="G4" s="35">
        <v>84.2</v>
      </c>
      <c r="H4" s="35">
        <f t="shared" si="1"/>
        <v>50.52</v>
      </c>
      <c r="I4" s="35">
        <f t="shared" si="2"/>
        <v>83.52</v>
      </c>
      <c r="J4" s="36">
        <v>2</v>
      </c>
      <c r="K4" s="35" t="s">
        <v>15</v>
      </c>
    </row>
    <row r="5" ht="23.1" customHeight="1" spans="1:11">
      <c r="A5" s="31">
        <v>3</v>
      </c>
      <c r="B5" s="32" t="s">
        <v>129</v>
      </c>
      <c r="C5" s="33" t="s">
        <v>132</v>
      </c>
      <c r="D5" s="52" t="s">
        <v>14</v>
      </c>
      <c r="E5" s="35">
        <v>83.5</v>
      </c>
      <c r="F5" s="35">
        <f t="shared" si="0"/>
        <v>33.4</v>
      </c>
      <c r="G5" s="35">
        <v>83.19</v>
      </c>
      <c r="H5" s="35">
        <f t="shared" si="1"/>
        <v>49.914</v>
      </c>
      <c r="I5" s="35">
        <f t="shared" si="2"/>
        <v>83.314</v>
      </c>
      <c r="J5" s="36">
        <v>3</v>
      </c>
      <c r="K5" s="35" t="s">
        <v>15</v>
      </c>
    </row>
    <row r="6" ht="23.1" customHeight="1" spans="1:11">
      <c r="A6" s="31">
        <v>4</v>
      </c>
      <c r="B6" s="32" t="s">
        <v>129</v>
      </c>
      <c r="C6" s="33" t="s">
        <v>133</v>
      </c>
      <c r="D6" s="52" t="s">
        <v>14</v>
      </c>
      <c r="E6" s="35">
        <v>74</v>
      </c>
      <c r="F6" s="35">
        <f t="shared" si="0"/>
        <v>29.6</v>
      </c>
      <c r="G6" s="35">
        <v>81.76</v>
      </c>
      <c r="H6" s="35">
        <f t="shared" si="1"/>
        <v>49.056</v>
      </c>
      <c r="I6" s="35">
        <f t="shared" si="2"/>
        <v>78.656</v>
      </c>
      <c r="J6" s="36">
        <v>4</v>
      </c>
      <c r="K6" s="35"/>
    </row>
    <row r="7" ht="23.1" customHeight="1" spans="1:11">
      <c r="A7" s="31">
        <v>5</v>
      </c>
      <c r="B7" s="32" t="s">
        <v>129</v>
      </c>
      <c r="C7" s="33" t="s">
        <v>134</v>
      </c>
      <c r="D7" s="52" t="s">
        <v>14</v>
      </c>
      <c r="E7" s="35">
        <v>79.1</v>
      </c>
      <c r="F7" s="35">
        <f t="shared" si="0"/>
        <v>31.64</v>
      </c>
      <c r="G7" s="35">
        <v>78.3</v>
      </c>
      <c r="H7" s="35">
        <f t="shared" si="1"/>
        <v>46.98</v>
      </c>
      <c r="I7" s="35">
        <f t="shared" si="2"/>
        <v>78.62</v>
      </c>
      <c r="J7" s="36">
        <v>5</v>
      </c>
      <c r="K7" s="35"/>
    </row>
    <row r="8" ht="23.1" customHeight="1" spans="1:11">
      <c r="A8" s="31">
        <v>6</v>
      </c>
      <c r="B8" s="32" t="s">
        <v>129</v>
      </c>
      <c r="C8" s="33" t="s">
        <v>135</v>
      </c>
      <c r="D8" s="52" t="s">
        <v>14</v>
      </c>
      <c r="E8" s="35">
        <v>72.1</v>
      </c>
      <c r="F8" s="35">
        <f t="shared" si="0"/>
        <v>28.84</v>
      </c>
      <c r="G8" s="35">
        <v>82.17</v>
      </c>
      <c r="H8" s="35">
        <f t="shared" si="1"/>
        <v>49.302</v>
      </c>
      <c r="I8" s="35">
        <f t="shared" si="2"/>
        <v>78.142</v>
      </c>
      <c r="J8" s="36">
        <v>6</v>
      </c>
      <c r="K8" s="35"/>
    </row>
    <row r="9" ht="23.1" customHeight="1" spans="1:11">
      <c r="A9" s="31">
        <v>7</v>
      </c>
      <c r="B9" s="32" t="s">
        <v>129</v>
      </c>
      <c r="C9" s="33" t="s">
        <v>136</v>
      </c>
      <c r="D9" s="52" t="s">
        <v>14</v>
      </c>
      <c r="E9" s="35">
        <v>73.4</v>
      </c>
      <c r="F9" s="35">
        <f t="shared" si="0"/>
        <v>29.36</v>
      </c>
      <c r="G9" s="35">
        <v>78.71</v>
      </c>
      <c r="H9" s="35">
        <f t="shared" si="1"/>
        <v>47.226</v>
      </c>
      <c r="I9" s="35">
        <f t="shared" si="2"/>
        <v>76.586</v>
      </c>
      <c r="J9" s="36">
        <v>7</v>
      </c>
      <c r="K9" s="35"/>
    </row>
    <row r="10" ht="23.1" customHeight="1" spans="1:11">
      <c r="A10" s="31">
        <v>8</v>
      </c>
      <c r="B10" s="32" t="s">
        <v>129</v>
      </c>
      <c r="C10" s="33" t="s">
        <v>137</v>
      </c>
      <c r="D10" s="52" t="s">
        <v>14</v>
      </c>
      <c r="E10" s="35">
        <v>73.7</v>
      </c>
      <c r="F10" s="35">
        <f t="shared" si="0"/>
        <v>29.48</v>
      </c>
      <c r="G10" s="35">
        <v>77.9</v>
      </c>
      <c r="H10" s="35">
        <f t="shared" si="1"/>
        <v>46.74</v>
      </c>
      <c r="I10" s="35">
        <f t="shared" si="2"/>
        <v>76.22</v>
      </c>
      <c r="J10" s="36">
        <v>8</v>
      </c>
      <c r="K10" s="35"/>
    </row>
    <row r="11" ht="23.1" customHeight="1" spans="1:11">
      <c r="A11" s="31">
        <v>9</v>
      </c>
      <c r="B11" s="32" t="s">
        <v>129</v>
      </c>
      <c r="C11" s="33" t="s">
        <v>138</v>
      </c>
      <c r="D11" s="52" t="s">
        <v>14</v>
      </c>
      <c r="E11" s="35">
        <v>71.7</v>
      </c>
      <c r="F11" s="35">
        <f t="shared" si="0"/>
        <v>28.68</v>
      </c>
      <c r="G11" s="35">
        <v>78.71</v>
      </c>
      <c r="H11" s="35">
        <f t="shared" si="1"/>
        <v>47.226</v>
      </c>
      <c r="I11" s="35">
        <f t="shared" si="2"/>
        <v>75.906</v>
      </c>
      <c r="J11" s="36">
        <v>9</v>
      </c>
      <c r="K11" s="35"/>
    </row>
    <row r="12" ht="23.1" customHeight="1" spans="1:11">
      <c r="A12" s="31">
        <v>10</v>
      </c>
      <c r="B12" s="32" t="s">
        <v>129</v>
      </c>
      <c r="C12" s="33" t="s">
        <v>139</v>
      </c>
      <c r="D12" s="52" t="s">
        <v>14</v>
      </c>
      <c r="E12" s="35">
        <v>78.5</v>
      </c>
      <c r="F12" s="35">
        <f t="shared" ref="F12" si="3">E12*0.4</f>
        <v>31.4</v>
      </c>
      <c r="G12" s="35" t="s">
        <v>34</v>
      </c>
      <c r="H12" s="35"/>
      <c r="I12" s="35">
        <f t="shared" ref="I12" si="4">F12+H12</f>
        <v>31.4</v>
      </c>
      <c r="J12" s="36">
        <v>10</v>
      </c>
      <c r="K12" s="35"/>
    </row>
  </sheetData>
  <mergeCells count="1">
    <mergeCell ref="A1:K1"/>
  </mergeCells>
  <pageMargins left="0.748031496062992" right="0.354330708661417" top="0.984251968503937" bottom="0.984251968503937" header="0.511811023622047" footer="0.511811023622047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workbookViewId="0">
      <selection activeCell="H8" sqref="H8"/>
    </sheetView>
  </sheetViews>
  <sheetFormatPr defaultColWidth="9" defaultRowHeight="27" customHeight="1" outlineLevelRow="7"/>
  <cols>
    <col min="1" max="1" width="6.75" style="38" customWidth="1"/>
    <col min="2" max="2" width="10.375" style="39" customWidth="1"/>
    <col min="3" max="3" width="9" style="40"/>
    <col min="4" max="4" width="5.375" style="39" customWidth="1"/>
    <col min="5" max="9" width="9" style="40"/>
    <col min="10" max="10" width="6.5" style="40" customWidth="1"/>
    <col min="11" max="11" width="7.625" style="40" customWidth="1"/>
    <col min="12" max="16384" width="9" style="40"/>
  </cols>
  <sheetData>
    <row r="1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37" customFormat="1" ht="44.1" customHeight="1" spans="1:11">
      <c r="A2" s="41" t="s">
        <v>1</v>
      </c>
      <c r="B2" s="42" t="s">
        <v>2</v>
      </c>
      <c r="C2" s="42" t="s">
        <v>3</v>
      </c>
      <c r="D2" s="43" t="s">
        <v>4</v>
      </c>
      <c r="E2" s="42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1" t="s">
        <v>10</v>
      </c>
      <c r="K2" s="11" t="s">
        <v>11</v>
      </c>
    </row>
    <row r="3" customHeight="1" spans="1:14">
      <c r="A3" s="44">
        <v>1</v>
      </c>
      <c r="B3" s="45" t="s">
        <v>140</v>
      </c>
      <c r="C3" s="46" t="s">
        <v>141</v>
      </c>
      <c r="D3" s="47" t="s">
        <v>14</v>
      </c>
      <c r="E3" s="48">
        <v>79.9</v>
      </c>
      <c r="F3" s="48">
        <f t="shared" ref="F3:F8" si="0">E3*0.4</f>
        <v>31.96</v>
      </c>
      <c r="G3" s="48">
        <v>83.74</v>
      </c>
      <c r="H3" s="48">
        <f t="shared" ref="H3:H8" si="1">G3*0.6</f>
        <v>50.244</v>
      </c>
      <c r="I3" s="48">
        <f t="shared" ref="I3:I8" si="2">F3+H3</f>
        <v>82.204</v>
      </c>
      <c r="J3" s="49">
        <v>1</v>
      </c>
      <c r="K3" s="48" t="s">
        <v>15</v>
      </c>
      <c r="N3" s="27"/>
    </row>
    <row r="4" customHeight="1" spans="1:14">
      <c r="A4" s="44">
        <v>2</v>
      </c>
      <c r="B4" s="45" t="s">
        <v>140</v>
      </c>
      <c r="C4" s="46" t="s">
        <v>142</v>
      </c>
      <c r="D4" s="47" t="s">
        <v>14</v>
      </c>
      <c r="E4" s="48">
        <v>82.1</v>
      </c>
      <c r="F4" s="48">
        <f t="shared" si="0"/>
        <v>32.84</v>
      </c>
      <c r="G4" s="48">
        <v>80.8</v>
      </c>
      <c r="H4" s="48">
        <f t="shared" si="1"/>
        <v>48.48</v>
      </c>
      <c r="I4" s="48">
        <f t="shared" si="2"/>
        <v>81.32</v>
      </c>
      <c r="J4" s="49">
        <v>2</v>
      </c>
      <c r="K4" s="48" t="s">
        <v>15</v>
      </c>
      <c r="N4" s="27"/>
    </row>
    <row r="5" customHeight="1" spans="1:14">
      <c r="A5" s="44">
        <v>3</v>
      </c>
      <c r="B5" s="45" t="s">
        <v>140</v>
      </c>
      <c r="C5" s="46" t="s">
        <v>143</v>
      </c>
      <c r="D5" s="47" t="s">
        <v>14</v>
      </c>
      <c r="E5" s="48">
        <v>77.7</v>
      </c>
      <c r="F5" s="48">
        <f t="shared" si="0"/>
        <v>31.08</v>
      </c>
      <c r="G5" s="48">
        <v>81</v>
      </c>
      <c r="H5" s="48">
        <f t="shared" si="1"/>
        <v>48.6</v>
      </c>
      <c r="I5" s="48">
        <f t="shared" si="2"/>
        <v>79.68</v>
      </c>
      <c r="J5" s="49">
        <v>3</v>
      </c>
      <c r="K5" s="48"/>
      <c r="N5" s="27"/>
    </row>
    <row r="6" customHeight="1" spans="1:14">
      <c r="A6" s="44">
        <v>4</v>
      </c>
      <c r="B6" s="45" t="s">
        <v>140</v>
      </c>
      <c r="C6" s="46" t="s">
        <v>144</v>
      </c>
      <c r="D6" s="47" t="s">
        <v>14</v>
      </c>
      <c r="E6" s="48">
        <v>79.7</v>
      </c>
      <c r="F6" s="48">
        <f t="shared" si="0"/>
        <v>31.88</v>
      </c>
      <c r="G6" s="48">
        <v>78.64</v>
      </c>
      <c r="H6" s="48">
        <f t="shared" si="1"/>
        <v>47.184</v>
      </c>
      <c r="I6" s="48">
        <f t="shared" si="2"/>
        <v>79.064</v>
      </c>
      <c r="J6" s="49">
        <v>4</v>
      </c>
      <c r="K6" s="48"/>
      <c r="N6" s="27"/>
    </row>
    <row r="7" customHeight="1" spans="1:14">
      <c r="A7" s="44">
        <v>5</v>
      </c>
      <c r="B7" s="45" t="s">
        <v>140</v>
      </c>
      <c r="C7" s="46" t="s">
        <v>145</v>
      </c>
      <c r="D7" s="47" t="s">
        <v>14</v>
      </c>
      <c r="E7" s="48">
        <v>76.4</v>
      </c>
      <c r="F7" s="48">
        <f t="shared" si="0"/>
        <v>30.56</v>
      </c>
      <c r="G7" s="48">
        <v>79.82</v>
      </c>
      <c r="H7" s="48">
        <f t="shared" si="1"/>
        <v>47.892</v>
      </c>
      <c r="I7" s="48">
        <f t="shared" si="2"/>
        <v>78.452</v>
      </c>
      <c r="J7" s="49">
        <v>5</v>
      </c>
      <c r="K7" s="48"/>
      <c r="N7" s="27"/>
    </row>
    <row r="8" customHeight="1" spans="1:14">
      <c r="A8" s="44">
        <v>6</v>
      </c>
      <c r="B8" s="45" t="s">
        <v>140</v>
      </c>
      <c r="C8" s="46" t="s">
        <v>146</v>
      </c>
      <c r="D8" s="47" t="s">
        <v>14</v>
      </c>
      <c r="E8" s="48">
        <v>76.7</v>
      </c>
      <c r="F8" s="48">
        <f t="shared" si="0"/>
        <v>30.68</v>
      </c>
      <c r="G8" s="48">
        <v>75.7</v>
      </c>
      <c r="H8" s="48">
        <f t="shared" si="1"/>
        <v>45.42</v>
      </c>
      <c r="I8" s="48">
        <f t="shared" si="2"/>
        <v>76.1</v>
      </c>
      <c r="J8" s="49">
        <v>6</v>
      </c>
      <c r="K8" s="48"/>
      <c r="N8" s="27"/>
    </row>
  </sheetData>
  <sortState ref="A3:Q8">
    <sortCondition ref="I3:I8" descending="1"/>
  </sortState>
  <mergeCells count="1">
    <mergeCell ref="A1:K1"/>
  </mergeCells>
  <pageMargins left="0.748031496062992" right="0.354330708661417" top="0.984251968503937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初英语</vt:lpstr>
      <vt:lpstr>初科学</vt:lpstr>
      <vt:lpstr>初社会</vt:lpstr>
      <vt:lpstr>小语文1</vt:lpstr>
      <vt:lpstr>小语文２</vt:lpstr>
      <vt:lpstr>小数学1</vt:lpstr>
      <vt:lpstr>小数学2</vt:lpstr>
      <vt:lpstr>小英语1</vt:lpstr>
      <vt:lpstr>小英语2</vt:lpstr>
      <vt:lpstr>小科学</vt:lpstr>
      <vt:lpstr>小音乐</vt:lpstr>
      <vt:lpstr>小体育1</vt:lpstr>
      <vt:lpstr>小体育2</vt:lpstr>
      <vt:lpstr>小体育3</vt:lpstr>
      <vt:lpstr>中小信息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2021-06-23T08:53:00Z</dcterms:created>
  <cp:lastPrinted>2021-07-04T14:22:00Z</cp:lastPrinted>
  <dcterms:modified xsi:type="dcterms:W3CDTF">2021-07-05T06:57:26Z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